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3"/>
  </bookViews>
  <sheets>
    <sheet name="小学" sheetId="1" r:id="rId1"/>
    <sheet name="初中" sheetId="2" r:id="rId2"/>
    <sheet name="普高" sheetId="3" r:id="rId3"/>
    <sheet name="职高" sheetId="4" r:id="rId4"/>
    <sheet name="Sheet1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<sst xmlns="http://schemas.openxmlformats.org/spreadsheetml/2006/main" count="145" uniqueCount="91">
  <si>
    <t>学  校</t>
  </si>
  <si>
    <t>毕业情况</t>
  </si>
  <si>
    <t>招生计划</t>
  </si>
  <si>
    <t>增减班级</t>
  </si>
  <si>
    <t>达到规模（班级）</t>
  </si>
  <si>
    <t>班级</t>
  </si>
  <si>
    <t>学生数</t>
  </si>
  <si>
    <t>一</t>
  </si>
  <si>
    <t>二</t>
  </si>
  <si>
    <t>三</t>
  </si>
  <si>
    <t>四</t>
  </si>
  <si>
    <t>五</t>
  </si>
  <si>
    <t>六</t>
  </si>
  <si>
    <t>合计</t>
  </si>
  <si>
    <t>合  计</t>
  </si>
  <si>
    <t>中心城区</t>
  </si>
  <si>
    <t>丹城二小</t>
  </si>
  <si>
    <t>丹城四小</t>
  </si>
  <si>
    <t>丹城五小</t>
  </si>
  <si>
    <t>文峰学校</t>
  </si>
  <si>
    <t>林海学校</t>
  </si>
  <si>
    <t>丹城三小</t>
  </si>
  <si>
    <t>丹城六小</t>
  </si>
  <si>
    <t>外国语学校</t>
  </si>
  <si>
    <t>大目湾学校</t>
  </si>
  <si>
    <t>爵溪学校</t>
  </si>
  <si>
    <t>石浦镇</t>
  </si>
  <si>
    <t>石浦小学</t>
  </si>
  <si>
    <t>延昌小学</t>
  </si>
  <si>
    <t>新港小学</t>
  </si>
  <si>
    <t>番头小学</t>
  </si>
  <si>
    <t>金星学校</t>
  </si>
  <si>
    <t>昌国小学</t>
  </si>
  <si>
    <t>其他乡镇</t>
  </si>
  <si>
    <t>贤庠学校</t>
  </si>
  <si>
    <t>大徐镇校</t>
  </si>
  <si>
    <t>涂茨镇校</t>
  </si>
  <si>
    <t>黄避岙乡校</t>
  </si>
  <si>
    <t>汉章小学</t>
  </si>
  <si>
    <t>墙头学校</t>
  </si>
  <si>
    <t>亭溪小学</t>
  </si>
  <si>
    <t>茅洋学校</t>
  </si>
  <si>
    <t>西周镇校</t>
  </si>
  <si>
    <t>下沈小学</t>
  </si>
  <si>
    <t>泗洲头镇校</t>
  </si>
  <si>
    <t>墩岙塘完小</t>
  </si>
  <si>
    <t>定塘镇校</t>
  </si>
  <si>
    <t>新桥学校</t>
  </si>
  <si>
    <t>晓塘乡校</t>
  </si>
  <si>
    <t>鹤浦镇校</t>
  </si>
  <si>
    <t>高塘学校</t>
  </si>
  <si>
    <t>学校</t>
  </si>
  <si>
    <t>丹城中学</t>
  </si>
  <si>
    <t>丹城二中</t>
  </si>
  <si>
    <t>实验初中</t>
  </si>
  <si>
    <t>民办学校</t>
  </si>
  <si>
    <t>滨海学校</t>
  </si>
  <si>
    <t>石浦中学</t>
  </si>
  <si>
    <t>荔港学校</t>
  </si>
  <si>
    <t>西周中学</t>
  </si>
  <si>
    <t>殷夫中学</t>
  </si>
  <si>
    <t>东陈初中</t>
  </si>
  <si>
    <t>泗洲头初中</t>
  </si>
  <si>
    <t>定塘初中</t>
  </si>
  <si>
    <t>鹤浦初中</t>
  </si>
  <si>
    <t>备注</t>
  </si>
  <si>
    <t xml:space="preserve"> </t>
  </si>
  <si>
    <t>象山中学</t>
  </si>
  <si>
    <t>象山二中</t>
  </si>
  <si>
    <t>象山三中</t>
  </si>
  <si>
    <t>达到规模</t>
  </si>
  <si>
    <t>专业设置</t>
  </si>
  <si>
    <t>宁波建设工程学校</t>
  </si>
  <si>
    <t>宁波海洋职业技术学校</t>
  </si>
  <si>
    <t>实验小学(北区）</t>
  </si>
  <si>
    <t>实验小学(南区）</t>
  </si>
  <si>
    <t>象山县2020学年度小学招生计划</t>
  </si>
  <si>
    <t>象山县2020学年度普通高中招生计划</t>
  </si>
  <si>
    <t>象山县2020学年度职业高中招生计划</t>
  </si>
  <si>
    <t>象山县2020学年度初中招生计划</t>
  </si>
  <si>
    <t>24+23+23=70</t>
  </si>
  <si>
    <t>9+8+6=23</t>
  </si>
  <si>
    <t>县技工学校</t>
  </si>
  <si>
    <t>备注</t>
  </si>
  <si>
    <t>其中民办招生4班144人</t>
  </si>
  <si>
    <t>其中预留普职融通学额12个</t>
  </si>
  <si>
    <t>其中美术特长生20名，体育特长生5名</t>
  </si>
  <si>
    <t>中高职一体专业：会计电算化1班、电子商务1班、导游服务1班。五年一贯制：建筑工程施工1班、工程造价1班、美术设计与制作1班。普通中专：建筑工程施工1班（县内定向）、建筑工程5班、美术设计与制作3班。职业中专：学前教育2班、会计电算化1班、电子商务1班、旅游服务与管理2班、信息技术3班</t>
  </si>
  <si>
    <t xml:space="preserve">中高职一体专业：船舶驾驶1班、轮机管理1班、船舶检验1班、旅游服务与管理1班、会计电算化1班、美发与形象设计1班。职业中专：中餐烹饪与营养膳食2班、电子商务1班（普职融通）
</t>
  </si>
  <si>
    <t>18+15+14+7+7+7=68</t>
  </si>
  <si>
    <t>中高职一体专业：国际商务1班、物流服务与管理1班、服装展示与礼仪1班、服装设计与工艺1班、机电技术应用1班、汽车运用与维修1班。技师班：模具制造1班、汽车维修1班。高级工班：工业机器人应用与维修1班、数控加工2班、机电一体化技术2班、模具制造技术1班、服装设计与制作2班；中级工班：汽车技术服务与营销1班、国际贸易1班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</si>
</sst>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b/>
      <sz val="11"/>
      <name val="宋体"/>
      <family val="0"/>
    </font>
    <font>
      <sz val="2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4" applyNumberFormat="0" applyAlignment="0" applyProtection="0"/>
    <xf numFmtId="0" fontId="21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16" borderId="7" applyNumberFormat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47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9" xfId="45" applyFont="1" applyFill="1" applyBorder="1" applyAlignment="1" applyProtection="1">
      <alignment horizontal="center" vertical="center"/>
      <protection locked="0"/>
    </xf>
    <xf numFmtId="0" fontId="1" fillId="0" borderId="9" xfId="4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5" fillId="0" borderId="10" xfId="47" applyFont="1" applyBorder="1" applyAlignment="1">
      <alignment horizontal="center" vertical="center"/>
      <protection/>
    </xf>
    <xf numFmtId="0" fontId="25" fillId="0" borderId="10" xfId="46" applyFont="1" applyFill="1" applyBorder="1" applyAlignment="1">
      <alignment horizontal="center" vertical="center" wrapText="1"/>
      <protection/>
    </xf>
    <xf numFmtId="0" fontId="2" fillId="0" borderId="10" xfId="47" applyFont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10" xfId="47" applyFont="1" applyBorder="1" applyAlignment="1">
      <alignment vertical="center" wrapText="1"/>
      <protection/>
    </xf>
    <xf numFmtId="0" fontId="2" fillId="0" borderId="10" xfId="47" applyFont="1" applyBorder="1" applyAlignment="1">
      <alignment vertical="top" wrapText="1"/>
      <protection/>
    </xf>
    <xf numFmtId="0" fontId="2" fillId="0" borderId="10" xfId="47" applyNumberFormat="1" applyFont="1" applyBorder="1" applyAlignment="1">
      <alignment wrapText="1"/>
      <protection/>
    </xf>
    <xf numFmtId="0" fontId="2" fillId="0" borderId="10" xfId="47" applyFont="1" applyBorder="1">
      <alignment/>
      <protection/>
    </xf>
    <xf numFmtId="0" fontId="2" fillId="0" borderId="10" xfId="47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2" fillId="0" borderId="10" xfId="48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45" applyFont="1" applyFill="1" applyBorder="1" applyAlignment="1" applyProtection="1">
      <alignment horizontal="center" vertical="center" wrapText="1"/>
      <protection locked="0"/>
    </xf>
    <xf numFmtId="0" fontId="27" fillId="0" borderId="9" xfId="45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 wrapText="1"/>
    </xf>
    <xf numFmtId="1" fontId="27" fillId="0" borderId="9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NumberFormat="1" applyFont="1" applyBorder="1" applyAlignment="1" applyProtection="1">
      <alignment horizontal="center" vertical="center"/>
      <protection locked="0"/>
    </xf>
    <xf numFmtId="0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9" xfId="45" applyFont="1" applyFill="1" applyBorder="1" applyAlignment="1" applyProtection="1">
      <alignment horizontal="center" vertical="center"/>
      <protection locked="0"/>
    </xf>
    <xf numFmtId="1" fontId="27" fillId="0" borderId="9" xfId="45" applyNumberFormat="1" applyFont="1" applyFill="1" applyBorder="1" applyAlignment="1" applyProtection="1">
      <alignment horizontal="center" vertical="center"/>
      <protection locked="0"/>
    </xf>
    <xf numFmtId="1" fontId="1" fillId="0" borderId="9" xfId="45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0" borderId="9" xfId="45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9" fillId="0" borderId="10" xfId="46" applyFont="1" applyFill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 wrapText="1"/>
      <protection/>
    </xf>
    <xf numFmtId="0" fontId="30" fillId="0" borderId="10" xfId="46" applyFont="1" applyFill="1" applyBorder="1" applyAlignment="1">
      <alignment horizontal="center" vertical="center" wrapText="1"/>
      <protection/>
    </xf>
    <xf numFmtId="0" fontId="23" fillId="0" borderId="10" xfId="46" applyFont="1" applyFill="1" applyBorder="1" applyAlignment="1">
      <alignment horizontal="center" vertical="center" wrapText="1"/>
      <protection/>
    </xf>
    <xf numFmtId="0" fontId="30" fillId="0" borderId="9" xfId="45" applyFont="1" applyFill="1" applyBorder="1" applyAlignment="1">
      <alignment horizontal="center" vertical="center" wrapText="1"/>
      <protection/>
    </xf>
    <xf numFmtId="0" fontId="30" fillId="24" borderId="10" xfId="45" applyFont="1" applyFill="1" applyBorder="1" applyAlignment="1">
      <alignment horizontal="center" vertical="center" wrapText="1"/>
      <protection/>
    </xf>
    <xf numFmtId="0" fontId="23" fillId="24" borderId="10" xfId="45" applyFont="1" applyFill="1" applyBorder="1" applyAlignment="1">
      <alignment horizontal="center" vertical="center" wrapText="1"/>
      <protection/>
    </xf>
    <xf numFmtId="0" fontId="23" fillId="0" borderId="10" xfId="45" applyFont="1" applyFill="1" applyBorder="1" applyAlignment="1">
      <alignment horizontal="center" vertical="center" wrapText="1"/>
      <protection/>
    </xf>
    <xf numFmtId="0" fontId="8" fillId="0" borderId="10" xfId="48" applyFont="1" applyFill="1" applyBorder="1" applyAlignment="1">
      <alignment horizontal="left" vertical="center" wrapText="1"/>
      <protection/>
    </xf>
    <xf numFmtId="0" fontId="8" fillId="0" borderId="12" xfId="48" applyFont="1" applyFill="1" applyBorder="1" applyAlignment="1">
      <alignment horizontal="left" vertical="center" wrapText="1"/>
      <protection/>
    </xf>
    <xf numFmtId="0" fontId="2" fillId="0" borderId="9" xfId="48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25" fillId="0" borderId="10" xfId="48" applyFont="1" applyBorder="1" applyAlignment="1">
      <alignment horizontal="center" vertical="center" wrapText="1"/>
      <protection/>
    </xf>
    <xf numFmtId="0" fontId="23" fillId="0" borderId="10" xfId="48" applyFont="1" applyFill="1" applyBorder="1" applyAlignment="1">
      <alignment horizontal="center" vertical="center" wrapText="1"/>
      <protection/>
    </xf>
    <xf numFmtId="0" fontId="8" fillId="0" borderId="10" xfId="48" applyFont="1" applyFill="1" applyBorder="1" applyAlignment="1">
      <alignment horizontal="center" vertical="center" wrapText="1"/>
      <protection/>
    </xf>
    <xf numFmtId="0" fontId="23" fillId="0" borderId="12" xfId="48" applyFont="1" applyFill="1" applyBorder="1" applyAlignment="1">
      <alignment horizontal="center" vertical="center" wrapText="1"/>
      <protection/>
    </xf>
    <xf numFmtId="0" fontId="8" fillId="0" borderId="12" xfId="48" applyFont="1" applyFill="1" applyBorder="1" applyAlignment="1">
      <alignment horizontal="center" vertical="center" wrapText="1"/>
      <protection/>
    </xf>
    <xf numFmtId="0" fontId="24" fillId="0" borderId="9" xfId="48" applyFont="1" applyBorder="1" applyAlignment="1">
      <alignment horizontal="center" vertical="center" wrapText="1"/>
      <protection/>
    </xf>
    <xf numFmtId="0" fontId="2" fillId="0" borderId="9" xfId="48" applyFont="1" applyBorder="1" applyAlignment="1">
      <alignment horizontal="center" vertical="center" wrapText="1"/>
      <protection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7" fillId="0" borderId="14" xfId="4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3" fillId="0" borderId="9" xfId="45" applyFont="1" applyFill="1" applyBorder="1" applyAlignment="1">
      <alignment horizontal="center" vertical="center" wrapText="1"/>
      <protection/>
    </xf>
    <xf numFmtId="1" fontId="23" fillId="0" borderId="9" xfId="45" applyNumberFormat="1" applyFont="1" applyFill="1" applyBorder="1" applyAlignment="1">
      <alignment horizontal="center" vertical="center" wrapText="1"/>
      <protection/>
    </xf>
    <xf numFmtId="0" fontId="4" fillId="0" borderId="13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1" fontId="30" fillId="0" borderId="9" xfId="45" applyNumberFormat="1" applyFont="1" applyFill="1" applyBorder="1" applyAlignment="1">
      <alignment horizontal="center" vertical="center" wrapText="1"/>
      <protection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1" fillId="24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45" applyFont="1" applyFill="1" applyAlignment="1" applyProtection="1">
      <alignment horizontal="center" vertical="top"/>
      <protection locked="0"/>
    </xf>
    <xf numFmtId="0" fontId="8" fillId="0" borderId="0" xfId="45" applyFont="1" applyFill="1" applyAlignment="1" applyProtection="1">
      <alignment horizontal="center" vertical="top"/>
      <protection locked="0"/>
    </xf>
    <xf numFmtId="0" fontId="1" fillId="0" borderId="15" xfId="45" applyFont="1" applyFill="1" applyBorder="1" applyAlignment="1" applyProtection="1">
      <alignment horizontal="center" vertical="center" wrapText="1"/>
      <protection locked="0"/>
    </xf>
    <xf numFmtId="0" fontId="1" fillId="0" borderId="16" xfId="45" applyFont="1" applyFill="1" applyBorder="1" applyAlignment="1" applyProtection="1">
      <alignment horizontal="center" vertical="center" wrapText="1"/>
      <protection locked="0"/>
    </xf>
    <xf numFmtId="0" fontId="1" fillId="0" borderId="17" xfId="45" applyFont="1" applyFill="1" applyBorder="1" applyAlignment="1" applyProtection="1">
      <alignment horizontal="center" vertical="center" wrapText="1"/>
      <protection locked="0"/>
    </xf>
    <xf numFmtId="0" fontId="1" fillId="0" borderId="18" xfId="45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8" fillId="0" borderId="0" xfId="46" applyFont="1" applyFill="1" applyAlignment="1">
      <alignment horizontal="center" vertical="top" wrapText="1"/>
      <protection/>
    </xf>
    <xf numFmtId="0" fontId="23" fillId="0" borderId="10" xfId="46" applyFont="1" applyFill="1" applyBorder="1" applyAlignment="1">
      <alignment horizontal="center" vertical="center" wrapText="1"/>
      <protection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6" fillId="0" borderId="0" xfId="47" applyFont="1" applyAlignment="1">
      <alignment horizontal="center" vertical="top"/>
      <protection/>
    </xf>
    <xf numFmtId="0" fontId="2" fillId="0" borderId="10" xfId="47" applyFont="1" applyBorder="1" applyAlignment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/>
    </xf>
    <xf numFmtId="0" fontId="26" fillId="0" borderId="0" xfId="48" applyFont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8" fillId="0" borderId="12" xfId="48" applyFont="1" applyFill="1" applyBorder="1" applyAlignment="1">
      <alignment horizontal="center" vertical="center" wrapText="1" shrinkToFi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_Sheet1 2" xfId="45"/>
    <cellStyle name="常规_Sheet2 2" xfId="46"/>
    <cellStyle name="常规_Sheet3 2" xfId="47"/>
    <cellStyle name="常规_职高 2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0">
      <selection activeCell="D23" sqref="D23"/>
    </sheetView>
  </sheetViews>
  <sheetFormatPr defaultColWidth="9.00390625" defaultRowHeight="15.75" customHeight="1"/>
  <cols>
    <col min="1" max="1" width="16.50390625" style="19" customWidth="1"/>
    <col min="2" max="5" width="7.25390625" style="19" customWidth="1"/>
    <col min="6" max="6" width="6.50390625" style="19" customWidth="1"/>
    <col min="7" max="12" width="4.875" style="19" customWidth="1"/>
    <col min="13" max="13" width="6.125" style="19" customWidth="1"/>
    <col min="14" max="16384" width="9.00390625" style="19" customWidth="1"/>
  </cols>
  <sheetData>
    <row r="1" spans="1:13" ht="15.75" customHeight="1">
      <c r="A1" s="76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 customHeight="1">
      <c r="A2" s="78" t="s">
        <v>0</v>
      </c>
      <c r="B2" s="80" t="s">
        <v>1</v>
      </c>
      <c r="C2" s="81"/>
      <c r="D2" s="80" t="s">
        <v>2</v>
      </c>
      <c r="E2" s="81"/>
      <c r="F2" s="78" t="s">
        <v>3</v>
      </c>
      <c r="G2" s="82" t="s">
        <v>4</v>
      </c>
      <c r="H2" s="83"/>
      <c r="I2" s="82"/>
      <c r="J2" s="82"/>
      <c r="K2" s="82"/>
      <c r="L2" s="82"/>
      <c r="M2" s="82"/>
    </row>
    <row r="3" spans="1:13" ht="15.75" customHeight="1">
      <c r="A3" s="79"/>
      <c r="B3" s="21" t="s">
        <v>5</v>
      </c>
      <c r="C3" s="21" t="s">
        <v>6</v>
      </c>
      <c r="D3" s="21" t="s">
        <v>5</v>
      </c>
      <c r="E3" s="21" t="s">
        <v>6</v>
      </c>
      <c r="F3" s="79"/>
      <c r="G3" s="4" t="s">
        <v>7</v>
      </c>
      <c r="H3" s="20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ht="15.75" customHeight="1">
      <c r="A4" s="22" t="s">
        <v>14</v>
      </c>
      <c r="B4" s="22">
        <f aca="true" t="shared" si="0" ref="B4:M4">B5+B18+B25</f>
        <v>148</v>
      </c>
      <c r="C4" s="22">
        <f t="shared" si="0"/>
        <v>5706</v>
      </c>
      <c r="D4" s="23">
        <f>D5+D18+D25</f>
        <v>151</v>
      </c>
      <c r="E4" s="23">
        <f>E5+E18+E25</f>
        <v>6000</v>
      </c>
      <c r="F4" s="24">
        <f t="shared" si="0"/>
        <v>3</v>
      </c>
      <c r="G4" s="25">
        <f t="shared" si="0"/>
        <v>151</v>
      </c>
      <c r="H4" s="26">
        <f t="shared" si="0"/>
        <v>135</v>
      </c>
      <c r="I4" s="25">
        <f t="shared" si="0"/>
        <v>150</v>
      </c>
      <c r="J4" s="25">
        <f t="shared" si="0"/>
        <v>145</v>
      </c>
      <c r="K4" s="25">
        <f t="shared" si="0"/>
        <v>142</v>
      </c>
      <c r="L4" s="25">
        <f t="shared" si="0"/>
        <v>138</v>
      </c>
      <c r="M4" s="25">
        <f t="shared" si="0"/>
        <v>861</v>
      </c>
    </row>
    <row r="5" spans="1:13" ht="15.75" customHeight="1">
      <c r="A5" s="22" t="s">
        <v>15</v>
      </c>
      <c r="B5" s="27">
        <f aca="true" t="shared" si="1" ref="B5:G5">SUM(B6:B17)</f>
        <v>68</v>
      </c>
      <c r="C5" s="27">
        <f t="shared" si="1"/>
        <v>2770</v>
      </c>
      <c r="D5" s="28">
        <f t="shared" si="1"/>
        <v>79</v>
      </c>
      <c r="E5" s="28">
        <f t="shared" si="1"/>
        <v>3120</v>
      </c>
      <c r="F5" s="28">
        <f t="shared" si="1"/>
        <v>11</v>
      </c>
      <c r="G5" s="25">
        <f t="shared" si="1"/>
        <v>79</v>
      </c>
      <c r="H5" s="26">
        <f aca="true" t="shared" si="2" ref="H5:M5">SUM(H6:H17)</f>
        <v>71</v>
      </c>
      <c r="I5" s="26">
        <f t="shared" si="2"/>
        <v>77</v>
      </c>
      <c r="J5" s="26">
        <f t="shared" si="2"/>
        <v>71</v>
      </c>
      <c r="K5" s="26">
        <f t="shared" si="2"/>
        <v>69</v>
      </c>
      <c r="L5" s="26">
        <f t="shared" si="2"/>
        <v>63</v>
      </c>
      <c r="M5" s="26">
        <f t="shared" si="2"/>
        <v>430</v>
      </c>
    </row>
    <row r="6" spans="1:13" ht="15.75" customHeight="1">
      <c r="A6" s="21" t="s">
        <v>16</v>
      </c>
      <c r="B6" s="4">
        <v>5</v>
      </c>
      <c r="C6" s="5">
        <v>210</v>
      </c>
      <c r="D6" s="5">
        <v>5</v>
      </c>
      <c r="E6" s="29">
        <f aca="true" t="shared" si="3" ref="E6:E15">D6*40</f>
        <v>200</v>
      </c>
      <c r="F6" s="29">
        <f aca="true" t="shared" si="4" ref="F6:F17">D6-B6</f>
        <v>0</v>
      </c>
      <c r="G6" s="4">
        <f aca="true" t="shared" si="5" ref="G6:G17">D6</f>
        <v>5</v>
      </c>
      <c r="H6" s="30">
        <v>4</v>
      </c>
      <c r="I6" s="4">
        <v>5</v>
      </c>
      <c r="J6" s="20">
        <v>5</v>
      </c>
      <c r="K6" s="4">
        <v>4</v>
      </c>
      <c r="L6" s="4">
        <v>4</v>
      </c>
      <c r="M6" s="4">
        <f aca="true" t="shared" si="6" ref="M6:M17">SUM(G6:L6)</f>
        <v>27</v>
      </c>
    </row>
    <row r="7" spans="1:13" ht="15.75" customHeight="1">
      <c r="A7" s="21" t="s">
        <v>17</v>
      </c>
      <c r="B7" s="4">
        <v>6</v>
      </c>
      <c r="C7" s="5">
        <v>262</v>
      </c>
      <c r="D7" s="5">
        <v>6</v>
      </c>
      <c r="E7" s="29">
        <f t="shared" si="3"/>
        <v>240</v>
      </c>
      <c r="F7" s="29">
        <f t="shared" si="4"/>
        <v>0</v>
      </c>
      <c r="G7" s="4">
        <f t="shared" si="5"/>
        <v>6</v>
      </c>
      <c r="H7" s="30">
        <v>6</v>
      </c>
      <c r="I7" s="4">
        <v>8</v>
      </c>
      <c r="J7" s="20">
        <v>9</v>
      </c>
      <c r="K7" s="4">
        <v>8</v>
      </c>
      <c r="L7" s="4">
        <v>6</v>
      </c>
      <c r="M7" s="4">
        <f t="shared" si="6"/>
        <v>43</v>
      </c>
    </row>
    <row r="8" spans="1:13" ht="15.75" customHeight="1">
      <c r="A8" s="21" t="s">
        <v>18</v>
      </c>
      <c r="B8" s="4">
        <v>8</v>
      </c>
      <c r="C8" s="5">
        <v>326</v>
      </c>
      <c r="D8" s="5">
        <v>8</v>
      </c>
      <c r="E8" s="29">
        <f t="shared" si="3"/>
        <v>320</v>
      </c>
      <c r="F8" s="29">
        <f t="shared" si="4"/>
        <v>0</v>
      </c>
      <c r="G8" s="4">
        <f t="shared" si="5"/>
        <v>8</v>
      </c>
      <c r="H8" s="30">
        <v>8</v>
      </c>
      <c r="I8" s="4">
        <v>8</v>
      </c>
      <c r="J8" s="20">
        <v>10</v>
      </c>
      <c r="K8" s="4">
        <v>9</v>
      </c>
      <c r="L8" s="4">
        <v>8</v>
      </c>
      <c r="M8" s="4">
        <f t="shared" si="6"/>
        <v>51</v>
      </c>
    </row>
    <row r="9" spans="1:13" ht="15.75" customHeight="1">
      <c r="A9" s="21" t="s">
        <v>19</v>
      </c>
      <c r="B9" s="4">
        <v>9</v>
      </c>
      <c r="C9" s="5">
        <v>391</v>
      </c>
      <c r="D9" s="5">
        <v>8</v>
      </c>
      <c r="E9" s="29">
        <f t="shared" si="3"/>
        <v>320</v>
      </c>
      <c r="F9" s="29">
        <f t="shared" si="4"/>
        <v>-1</v>
      </c>
      <c r="G9" s="4">
        <f t="shared" si="5"/>
        <v>8</v>
      </c>
      <c r="H9" s="30">
        <v>8</v>
      </c>
      <c r="I9" s="4">
        <v>8</v>
      </c>
      <c r="J9" s="20">
        <v>8</v>
      </c>
      <c r="K9" s="4">
        <v>8</v>
      </c>
      <c r="L9" s="4">
        <v>9</v>
      </c>
      <c r="M9" s="4">
        <f t="shared" si="6"/>
        <v>49</v>
      </c>
    </row>
    <row r="10" spans="1:13" ht="15.75" customHeight="1">
      <c r="A10" s="21" t="s">
        <v>20</v>
      </c>
      <c r="B10" s="4">
        <v>4</v>
      </c>
      <c r="C10" s="5">
        <v>137</v>
      </c>
      <c r="D10" s="5">
        <v>5</v>
      </c>
      <c r="E10" s="29">
        <f t="shared" si="3"/>
        <v>200</v>
      </c>
      <c r="F10" s="29">
        <f t="shared" si="4"/>
        <v>1</v>
      </c>
      <c r="G10" s="4">
        <f t="shared" si="5"/>
        <v>5</v>
      </c>
      <c r="H10" s="30">
        <v>4</v>
      </c>
      <c r="I10" s="4">
        <v>4</v>
      </c>
      <c r="J10" s="20">
        <v>4</v>
      </c>
      <c r="K10" s="4">
        <v>4</v>
      </c>
      <c r="L10" s="4">
        <v>4</v>
      </c>
      <c r="M10" s="4">
        <f t="shared" si="6"/>
        <v>25</v>
      </c>
    </row>
    <row r="11" spans="1:13" ht="15.75" customHeight="1">
      <c r="A11" s="31" t="s">
        <v>74</v>
      </c>
      <c r="B11" s="4">
        <v>10</v>
      </c>
      <c r="C11" s="5">
        <v>422</v>
      </c>
      <c r="D11" s="5">
        <v>8</v>
      </c>
      <c r="E11" s="29">
        <f t="shared" si="3"/>
        <v>320</v>
      </c>
      <c r="F11" s="29">
        <f t="shared" si="4"/>
        <v>-2</v>
      </c>
      <c r="G11" s="4">
        <f t="shared" si="5"/>
        <v>8</v>
      </c>
      <c r="H11" s="30">
        <v>8</v>
      </c>
      <c r="I11" s="4">
        <v>8</v>
      </c>
      <c r="J11" s="20">
        <v>9</v>
      </c>
      <c r="K11" s="4">
        <v>10</v>
      </c>
      <c r="L11" s="4">
        <v>9</v>
      </c>
      <c r="M11" s="4">
        <f t="shared" si="6"/>
        <v>52</v>
      </c>
    </row>
    <row r="12" spans="1:13" ht="15.75" customHeight="1">
      <c r="A12" s="31" t="s">
        <v>75</v>
      </c>
      <c r="B12" s="4">
        <v>4</v>
      </c>
      <c r="C12" s="5">
        <v>162</v>
      </c>
      <c r="D12" s="5">
        <v>6</v>
      </c>
      <c r="E12" s="29">
        <f t="shared" si="3"/>
        <v>240</v>
      </c>
      <c r="F12" s="29">
        <f t="shared" si="4"/>
        <v>2</v>
      </c>
      <c r="G12" s="4">
        <f t="shared" si="5"/>
        <v>6</v>
      </c>
      <c r="H12" s="30">
        <v>4</v>
      </c>
      <c r="I12" s="4">
        <v>4</v>
      </c>
      <c r="J12" s="20">
        <v>4</v>
      </c>
      <c r="K12" s="4">
        <v>3</v>
      </c>
      <c r="L12" s="4">
        <v>4</v>
      </c>
      <c r="M12" s="4">
        <f t="shared" si="6"/>
        <v>25</v>
      </c>
    </row>
    <row r="13" spans="1:13" ht="15.75" customHeight="1">
      <c r="A13" s="21" t="s">
        <v>21</v>
      </c>
      <c r="B13" s="4">
        <v>6</v>
      </c>
      <c r="C13" s="5">
        <v>248</v>
      </c>
      <c r="D13" s="5">
        <v>6</v>
      </c>
      <c r="E13" s="29">
        <f t="shared" si="3"/>
        <v>240</v>
      </c>
      <c r="F13" s="29">
        <f t="shared" si="4"/>
        <v>0</v>
      </c>
      <c r="G13" s="4">
        <f t="shared" si="5"/>
        <v>6</v>
      </c>
      <c r="H13" s="30">
        <v>4</v>
      </c>
      <c r="I13" s="4">
        <v>4</v>
      </c>
      <c r="J13" s="20">
        <v>4</v>
      </c>
      <c r="K13" s="4">
        <v>5</v>
      </c>
      <c r="L13" s="4">
        <v>5</v>
      </c>
      <c r="M13" s="4">
        <f t="shared" si="6"/>
        <v>28</v>
      </c>
    </row>
    <row r="14" spans="1:13" ht="15.75" customHeight="1">
      <c r="A14" s="21" t="s">
        <v>22</v>
      </c>
      <c r="B14" s="4"/>
      <c r="C14" s="5"/>
      <c r="D14" s="5">
        <v>6</v>
      </c>
      <c r="E14" s="29">
        <f t="shared" si="3"/>
        <v>240</v>
      </c>
      <c r="F14" s="29">
        <f t="shared" si="4"/>
        <v>6</v>
      </c>
      <c r="G14" s="4">
        <f t="shared" si="5"/>
        <v>6</v>
      </c>
      <c r="H14" s="30">
        <v>5</v>
      </c>
      <c r="I14" s="4">
        <v>5</v>
      </c>
      <c r="J14" s="20"/>
      <c r="K14" s="4"/>
      <c r="L14" s="4"/>
      <c r="M14" s="4">
        <f t="shared" si="6"/>
        <v>16</v>
      </c>
    </row>
    <row r="15" spans="1:13" ht="15.75" customHeight="1">
      <c r="A15" s="21" t="s">
        <v>23</v>
      </c>
      <c r="B15" s="4">
        <v>6</v>
      </c>
      <c r="C15" s="5">
        <v>243</v>
      </c>
      <c r="D15" s="29">
        <v>5</v>
      </c>
      <c r="E15" s="29">
        <f t="shared" si="3"/>
        <v>200</v>
      </c>
      <c r="F15" s="29">
        <f t="shared" si="4"/>
        <v>-1</v>
      </c>
      <c r="G15" s="4">
        <f t="shared" si="5"/>
        <v>5</v>
      </c>
      <c r="H15" s="30">
        <v>4</v>
      </c>
      <c r="I15" s="4">
        <v>6</v>
      </c>
      <c r="J15" s="20">
        <v>6</v>
      </c>
      <c r="K15" s="4">
        <v>6</v>
      </c>
      <c r="L15" s="4">
        <v>6</v>
      </c>
      <c r="M15" s="4">
        <f t="shared" si="6"/>
        <v>33</v>
      </c>
    </row>
    <row r="16" spans="1:13" ht="15.75" customHeight="1">
      <c r="A16" s="4" t="s">
        <v>24</v>
      </c>
      <c r="B16" s="5">
        <v>2</v>
      </c>
      <c r="C16" s="5">
        <v>70</v>
      </c>
      <c r="D16" s="4">
        <v>8</v>
      </c>
      <c r="E16" s="29">
        <v>280</v>
      </c>
      <c r="F16" s="5">
        <f t="shared" si="4"/>
        <v>6</v>
      </c>
      <c r="G16" s="4">
        <f t="shared" si="5"/>
        <v>8</v>
      </c>
      <c r="H16" s="30">
        <v>8</v>
      </c>
      <c r="I16" s="4">
        <v>10</v>
      </c>
      <c r="J16" s="5">
        <v>5</v>
      </c>
      <c r="K16" s="5">
        <v>4</v>
      </c>
      <c r="L16" s="4">
        <v>1</v>
      </c>
      <c r="M16" s="4">
        <f t="shared" si="6"/>
        <v>36</v>
      </c>
    </row>
    <row r="17" spans="1:13" ht="15.75" customHeight="1">
      <c r="A17" s="21" t="s">
        <v>25</v>
      </c>
      <c r="B17" s="4">
        <v>8</v>
      </c>
      <c r="C17" s="5">
        <v>299</v>
      </c>
      <c r="D17" s="5">
        <v>8</v>
      </c>
      <c r="E17" s="29">
        <f>D17*40</f>
        <v>320</v>
      </c>
      <c r="F17" s="29">
        <f t="shared" si="4"/>
        <v>0</v>
      </c>
      <c r="G17" s="4">
        <f t="shared" si="5"/>
        <v>8</v>
      </c>
      <c r="H17" s="30">
        <v>8</v>
      </c>
      <c r="I17" s="4">
        <v>7</v>
      </c>
      <c r="J17" s="20">
        <v>7</v>
      </c>
      <c r="K17" s="4">
        <v>8</v>
      </c>
      <c r="L17" s="4">
        <v>7</v>
      </c>
      <c r="M17" s="4">
        <f t="shared" si="6"/>
        <v>45</v>
      </c>
    </row>
    <row r="18" spans="1:13" ht="15.75" customHeight="1">
      <c r="A18" s="22" t="s">
        <v>26</v>
      </c>
      <c r="B18" s="26">
        <f aca="true" t="shared" si="7" ref="B18:M18">SUM(B19:B24)</f>
        <v>26</v>
      </c>
      <c r="C18" s="27">
        <f t="shared" si="7"/>
        <v>989</v>
      </c>
      <c r="D18" s="28">
        <f t="shared" si="7"/>
        <v>26</v>
      </c>
      <c r="E18" s="27">
        <f t="shared" si="7"/>
        <v>1040</v>
      </c>
      <c r="F18" s="27">
        <f t="shared" si="7"/>
        <v>0</v>
      </c>
      <c r="G18" s="25">
        <f t="shared" si="7"/>
        <v>26</v>
      </c>
      <c r="H18" s="26">
        <f t="shared" si="7"/>
        <v>21</v>
      </c>
      <c r="I18" s="25">
        <f t="shared" si="7"/>
        <v>26</v>
      </c>
      <c r="J18" s="25">
        <f t="shared" si="7"/>
        <v>26</v>
      </c>
      <c r="K18" s="25">
        <f t="shared" si="7"/>
        <v>25</v>
      </c>
      <c r="L18" s="25">
        <f t="shared" si="7"/>
        <v>26</v>
      </c>
      <c r="M18" s="25">
        <f t="shared" si="7"/>
        <v>150</v>
      </c>
    </row>
    <row r="19" spans="1:13" ht="15.75" customHeight="1">
      <c r="A19" s="21" t="s">
        <v>27</v>
      </c>
      <c r="B19" s="4">
        <v>6</v>
      </c>
      <c r="C19" s="5">
        <v>222</v>
      </c>
      <c r="D19" s="5">
        <v>5</v>
      </c>
      <c r="E19" s="5">
        <f aca="true" t="shared" si="8" ref="E19:E24">D19*40</f>
        <v>200</v>
      </c>
      <c r="F19" s="5">
        <f aca="true" t="shared" si="9" ref="F19:F24">D19-B19</f>
        <v>-1</v>
      </c>
      <c r="G19" s="5">
        <f aca="true" t="shared" si="10" ref="G19:G24">D19</f>
        <v>5</v>
      </c>
      <c r="H19" s="20">
        <v>4</v>
      </c>
      <c r="I19" s="20">
        <v>6</v>
      </c>
      <c r="J19" s="4">
        <v>6</v>
      </c>
      <c r="K19" s="4">
        <v>6</v>
      </c>
      <c r="L19" s="4">
        <v>6</v>
      </c>
      <c r="M19" s="4">
        <f aca="true" t="shared" si="11" ref="M19:M24">SUM(G19:L19)</f>
        <v>33</v>
      </c>
    </row>
    <row r="20" spans="1:13" ht="15.75" customHeight="1">
      <c r="A20" s="21" t="s">
        <v>28</v>
      </c>
      <c r="B20" s="4">
        <v>4</v>
      </c>
      <c r="C20" s="5">
        <v>140</v>
      </c>
      <c r="D20" s="5">
        <v>4</v>
      </c>
      <c r="E20" s="5">
        <f t="shared" si="8"/>
        <v>160</v>
      </c>
      <c r="F20" s="5">
        <f t="shared" si="9"/>
        <v>0</v>
      </c>
      <c r="G20" s="5">
        <f t="shared" si="10"/>
        <v>4</v>
      </c>
      <c r="H20" s="20">
        <v>3</v>
      </c>
      <c r="I20" s="20">
        <v>4</v>
      </c>
      <c r="J20" s="4">
        <v>4</v>
      </c>
      <c r="K20" s="4">
        <v>3</v>
      </c>
      <c r="L20" s="4">
        <v>4</v>
      </c>
      <c r="M20" s="4">
        <f t="shared" si="11"/>
        <v>22</v>
      </c>
    </row>
    <row r="21" spans="1:13" ht="15.75" customHeight="1">
      <c r="A21" s="21" t="s">
        <v>29</v>
      </c>
      <c r="B21" s="4">
        <v>6</v>
      </c>
      <c r="C21" s="5">
        <v>274</v>
      </c>
      <c r="D21" s="5">
        <v>7</v>
      </c>
      <c r="E21" s="5">
        <f t="shared" si="8"/>
        <v>280</v>
      </c>
      <c r="F21" s="5">
        <f t="shared" si="9"/>
        <v>1</v>
      </c>
      <c r="G21" s="5">
        <f t="shared" si="10"/>
        <v>7</v>
      </c>
      <c r="H21" s="20">
        <v>6</v>
      </c>
      <c r="I21" s="20">
        <v>6</v>
      </c>
      <c r="J21" s="4">
        <v>6</v>
      </c>
      <c r="K21" s="4">
        <v>6</v>
      </c>
      <c r="L21" s="4">
        <v>7</v>
      </c>
      <c r="M21" s="4">
        <f t="shared" si="11"/>
        <v>38</v>
      </c>
    </row>
    <row r="22" spans="1:13" ht="15.75" customHeight="1">
      <c r="A22" s="21" t="s">
        <v>30</v>
      </c>
      <c r="B22" s="4">
        <v>6</v>
      </c>
      <c r="C22" s="5">
        <v>233</v>
      </c>
      <c r="D22" s="5">
        <v>6</v>
      </c>
      <c r="E22" s="5">
        <f t="shared" si="8"/>
        <v>240</v>
      </c>
      <c r="F22" s="5">
        <f t="shared" si="9"/>
        <v>0</v>
      </c>
      <c r="G22" s="5">
        <f t="shared" si="10"/>
        <v>6</v>
      </c>
      <c r="H22" s="20">
        <v>6</v>
      </c>
      <c r="I22" s="20">
        <v>6</v>
      </c>
      <c r="J22" s="4">
        <v>6</v>
      </c>
      <c r="K22" s="4">
        <v>6</v>
      </c>
      <c r="L22" s="4">
        <v>6</v>
      </c>
      <c r="M22" s="4">
        <f t="shared" si="11"/>
        <v>36</v>
      </c>
    </row>
    <row r="23" spans="1:13" ht="15.75" customHeight="1">
      <c r="A23" s="21" t="s">
        <v>31</v>
      </c>
      <c r="B23" s="4">
        <v>2</v>
      </c>
      <c r="C23" s="5">
        <v>61</v>
      </c>
      <c r="D23" s="5">
        <v>2</v>
      </c>
      <c r="E23" s="5">
        <f t="shared" si="8"/>
        <v>80</v>
      </c>
      <c r="F23" s="5">
        <f t="shared" si="9"/>
        <v>0</v>
      </c>
      <c r="G23" s="5">
        <f t="shared" si="10"/>
        <v>2</v>
      </c>
      <c r="H23" s="20">
        <v>1</v>
      </c>
      <c r="I23" s="20">
        <v>2</v>
      </c>
      <c r="J23" s="4">
        <v>2</v>
      </c>
      <c r="K23" s="4">
        <v>2</v>
      </c>
      <c r="L23" s="4">
        <v>2</v>
      </c>
      <c r="M23" s="4">
        <f t="shared" si="11"/>
        <v>11</v>
      </c>
    </row>
    <row r="24" spans="1:13" ht="15.75" customHeight="1">
      <c r="A24" s="21" t="s">
        <v>32</v>
      </c>
      <c r="B24" s="4">
        <v>2</v>
      </c>
      <c r="C24" s="5">
        <v>59</v>
      </c>
      <c r="D24" s="5">
        <v>2</v>
      </c>
      <c r="E24" s="5">
        <f t="shared" si="8"/>
        <v>80</v>
      </c>
      <c r="F24" s="5">
        <f t="shared" si="9"/>
        <v>0</v>
      </c>
      <c r="G24" s="5">
        <f t="shared" si="10"/>
        <v>2</v>
      </c>
      <c r="H24" s="20">
        <v>1</v>
      </c>
      <c r="I24" s="20">
        <v>2</v>
      </c>
      <c r="J24" s="4">
        <v>2</v>
      </c>
      <c r="K24" s="4">
        <v>2</v>
      </c>
      <c r="L24" s="4">
        <v>1</v>
      </c>
      <c r="M24" s="4">
        <f t="shared" si="11"/>
        <v>10</v>
      </c>
    </row>
    <row r="25" spans="1:13" ht="15.75" customHeight="1">
      <c r="A25" s="22" t="s">
        <v>33</v>
      </c>
      <c r="B25" s="26">
        <f aca="true" t="shared" si="12" ref="B25:M25">SUM(B26:B42)</f>
        <v>54</v>
      </c>
      <c r="C25" s="27">
        <f t="shared" si="12"/>
        <v>1947</v>
      </c>
      <c r="D25" s="27">
        <f t="shared" si="12"/>
        <v>46</v>
      </c>
      <c r="E25" s="27">
        <f t="shared" si="12"/>
        <v>1840</v>
      </c>
      <c r="F25" s="27">
        <f t="shared" si="12"/>
        <v>-8</v>
      </c>
      <c r="G25" s="25">
        <f t="shared" si="12"/>
        <v>46</v>
      </c>
      <c r="H25" s="26">
        <f t="shared" si="12"/>
        <v>43</v>
      </c>
      <c r="I25" s="25">
        <f t="shared" si="12"/>
        <v>47</v>
      </c>
      <c r="J25" s="25">
        <f t="shared" si="12"/>
        <v>48</v>
      </c>
      <c r="K25" s="25">
        <f t="shared" si="12"/>
        <v>48</v>
      </c>
      <c r="L25" s="25">
        <f t="shared" si="12"/>
        <v>49</v>
      </c>
      <c r="M25" s="25">
        <f t="shared" si="12"/>
        <v>281</v>
      </c>
    </row>
    <row r="26" spans="1:13" ht="15.75" customHeight="1">
      <c r="A26" s="21" t="s">
        <v>34</v>
      </c>
      <c r="B26" s="4">
        <v>4</v>
      </c>
      <c r="C26" s="6">
        <v>135</v>
      </c>
      <c r="D26" s="6">
        <v>3</v>
      </c>
      <c r="E26" s="5">
        <f aca="true" t="shared" si="13" ref="E26:E42">D26*40</f>
        <v>120</v>
      </c>
      <c r="F26" s="6">
        <f aca="true" t="shared" si="14" ref="F26:F42">D26-B26</f>
        <v>-1</v>
      </c>
      <c r="G26" s="6">
        <f>D26</f>
        <v>3</v>
      </c>
      <c r="H26" s="6">
        <v>3</v>
      </c>
      <c r="I26" s="6">
        <v>3</v>
      </c>
      <c r="J26" s="20">
        <v>3</v>
      </c>
      <c r="K26" s="4">
        <v>3</v>
      </c>
      <c r="L26" s="4">
        <v>3</v>
      </c>
      <c r="M26" s="4">
        <f aca="true" t="shared" si="15" ref="M26:M42">SUM(G26:L26)</f>
        <v>18</v>
      </c>
    </row>
    <row r="27" spans="1:13" ht="15.75" customHeight="1">
      <c r="A27" s="21" t="s">
        <v>35</v>
      </c>
      <c r="B27" s="4">
        <v>4</v>
      </c>
      <c r="C27" s="6">
        <v>155</v>
      </c>
      <c r="D27" s="6">
        <v>4</v>
      </c>
      <c r="E27" s="5">
        <f t="shared" si="13"/>
        <v>160</v>
      </c>
      <c r="F27" s="6">
        <f t="shared" si="14"/>
        <v>0</v>
      </c>
      <c r="G27" s="6">
        <f aca="true" t="shared" si="16" ref="G27:G42">D27</f>
        <v>4</v>
      </c>
      <c r="H27" s="6">
        <v>4</v>
      </c>
      <c r="I27" s="6">
        <v>4</v>
      </c>
      <c r="J27" s="20">
        <v>4</v>
      </c>
      <c r="K27" s="4">
        <v>4</v>
      </c>
      <c r="L27" s="4">
        <v>4</v>
      </c>
      <c r="M27" s="4">
        <f t="shared" si="15"/>
        <v>24</v>
      </c>
    </row>
    <row r="28" spans="1:13" ht="15.75" customHeight="1">
      <c r="A28" s="21" t="s">
        <v>36</v>
      </c>
      <c r="B28" s="4">
        <v>2</v>
      </c>
      <c r="C28" s="6">
        <v>58</v>
      </c>
      <c r="D28" s="6">
        <v>2</v>
      </c>
      <c r="E28" s="5">
        <f t="shared" si="13"/>
        <v>80</v>
      </c>
      <c r="F28" s="6">
        <f t="shared" si="14"/>
        <v>0</v>
      </c>
      <c r="G28" s="6">
        <f t="shared" si="16"/>
        <v>2</v>
      </c>
      <c r="H28" s="6">
        <v>2</v>
      </c>
      <c r="I28" s="6">
        <v>2</v>
      </c>
      <c r="J28" s="20">
        <v>2</v>
      </c>
      <c r="K28" s="4">
        <v>2</v>
      </c>
      <c r="L28" s="4">
        <v>2</v>
      </c>
      <c r="M28" s="4">
        <f t="shared" si="15"/>
        <v>12</v>
      </c>
    </row>
    <row r="29" spans="1:13" ht="15.75" customHeight="1">
      <c r="A29" s="21" t="s">
        <v>37</v>
      </c>
      <c r="B29" s="4">
        <v>1</v>
      </c>
      <c r="C29" s="6">
        <v>33</v>
      </c>
      <c r="D29" s="6">
        <v>1</v>
      </c>
      <c r="E29" s="5">
        <f t="shared" si="13"/>
        <v>40</v>
      </c>
      <c r="F29" s="6">
        <f t="shared" si="14"/>
        <v>0</v>
      </c>
      <c r="G29" s="6">
        <f t="shared" si="16"/>
        <v>1</v>
      </c>
      <c r="H29" s="6">
        <v>1</v>
      </c>
      <c r="I29" s="6">
        <v>1</v>
      </c>
      <c r="J29" s="20">
        <v>1</v>
      </c>
      <c r="K29" s="4">
        <v>1</v>
      </c>
      <c r="L29" s="4">
        <v>1</v>
      </c>
      <c r="M29" s="4">
        <f t="shared" si="15"/>
        <v>6</v>
      </c>
    </row>
    <row r="30" spans="1:13" ht="15.75" customHeight="1">
      <c r="A30" s="21" t="s">
        <v>38</v>
      </c>
      <c r="B30" s="4">
        <v>5</v>
      </c>
      <c r="C30" s="6">
        <v>210</v>
      </c>
      <c r="D30" s="6">
        <v>5</v>
      </c>
      <c r="E30" s="5">
        <f t="shared" si="13"/>
        <v>200</v>
      </c>
      <c r="F30" s="6">
        <f t="shared" si="14"/>
        <v>0</v>
      </c>
      <c r="G30" s="6">
        <f t="shared" si="16"/>
        <v>5</v>
      </c>
      <c r="H30" s="6">
        <v>4</v>
      </c>
      <c r="I30" s="6">
        <v>5</v>
      </c>
      <c r="J30" s="20">
        <v>5</v>
      </c>
      <c r="K30" s="4">
        <v>4</v>
      </c>
      <c r="L30" s="4">
        <v>5</v>
      </c>
      <c r="M30" s="4">
        <f t="shared" si="15"/>
        <v>28</v>
      </c>
    </row>
    <row r="31" spans="1:13" ht="15.75" customHeight="1">
      <c r="A31" s="21" t="s">
        <v>39</v>
      </c>
      <c r="B31" s="4">
        <v>2</v>
      </c>
      <c r="C31" s="6">
        <v>53</v>
      </c>
      <c r="D31" s="6">
        <v>1</v>
      </c>
      <c r="E31" s="5">
        <f t="shared" si="13"/>
        <v>40</v>
      </c>
      <c r="F31" s="6">
        <f t="shared" si="14"/>
        <v>-1</v>
      </c>
      <c r="G31" s="6">
        <f t="shared" si="16"/>
        <v>1</v>
      </c>
      <c r="H31" s="6">
        <v>1</v>
      </c>
      <c r="I31" s="6">
        <v>2</v>
      </c>
      <c r="J31" s="20">
        <v>1</v>
      </c>
      <c r="K31" s="4">
        <v>1</v>
      </c>
      <c r="L31" s="4">
        <v>2</v>
      </c>
      <c r="M31" s="4">
        <f t="shared" si="15"/>
        <v>8</v>
      </c>
    </row>
    <row r="32" spans="1:13" ht="15.75" customHeight="1">
      <c r="A32" s="21" t="s">
        <v>40</v>
      </c>
      <c r="B32" s="4">
        <v>2</v>
      </c>
      <c r="C32" s="6">
        <v>71</v>
      </c>
      <c r="D32" s="6">
        <v>1</v>
      </c>
      <c r="E32" s="5">
        <f t="shared" si="13"/>
        <v>40</v>
      </c>
      <c r="F32" s="6">
        <f t="shared" si="14"/>
        <v>-1</v>
      </c>
      <c r="G32" s="6">
        <f t="shared" si="16"/>
        <v>1</v>
      </c>
      <c r="H32" s="6">
        <v>1</v>
      </c>
      <c r="I32" s="6">
        <v>1</v>
      </c>
      <c r="J32" s="20">
        <v>1</v>
      </c>
      <c r="K32" s="4">
        <v>2</v>
      </c>
      <c r="L32" s="4">
        <v>2</v>
      </c>
      <c r="M32" s="4">
        <f t="shared" si="15"/>
        <v>8</v>
      </c>
    </row>
    <row r="33" spans="1:13" ht="15.75" customHeight="1">
      <c r="A33" s="21" t="s">
        <v>41</v>
      </c>
      <c r="B33" s="4">
        <v>2</v>
      </c>
      <c r="C33" s="6">
        <v>62</v>
      </c>
      <c r="D33" s="6">
        <v>1</v>
      </c>
      <c r="E33" s="5">
        <f t="shared" si="13"/>
        <v>40</v>
      </c>
      <c r="F33" s="6">
        <f t="shared" si="14"/>
        <v>-1</v>
      </c>
      <c r="G33" s="6">
        <f t="shared" si="16"/>
        <v>1</v>
      </c>
      <c r="H33" s="6">
        <v>1</v>
      </c>
      <c r="I33" s="6">
        <v>1</v>
      </c>
      <c r="J33" s="20">
        <v>1</v>
      </c>
      <c r="K33" s="4">
        <v>2</v>
      </c>
      <c r="L33" s="4">
        <v>1</v>
      </c>
      <c r="M33" s="4">
        <f t="shared" si="15"/>
        <v>7</v>
      </c>
    </row>
    <row r="34" spans="1:13" ht="15.75" customHeight="1">
      <c r="A34" s="21" t="s">
        <v>42</v>
      </c>
      <c r="B34" s="4">
        <v>5</v>
      </c>
      <c r="C34" s="6">
        <v>220</v>
      </c>
      <c r="D34" s="6">
        <v>6</v>
      </c>
      <c r="E34" s="5">
        <f t="shared" si="13"/>
        <v>240</v>
      </c>
      <c r="F34" s="6">
        <f t="shared" si="14"/>
        <v>1</v>
      </c>
      <c r="G34" s="6">
        <f t="shared" si="16"/>
        <v>6</v>
      </c>
      <c r="H34" s="6">
        <v>6</v>
      </c>
      <c r="I34" s="6">
        <v>6</v>
      </c>
      <c r="J34" s="20">
        <v>5</v>
      </c>
      <c r="K34" s="4">
        <v>6</v>
      </c>
      <c r="L34" s="4">
        <v>5</v>
      </c>
      <c r="M34" s="4">
        <f t="shared" si="15"/>
        <v>34</v>
      </c>
    </row>
    <row r="35" spans="1:13" ht="15.75" customHeight="1">
      <c r="A35" s="21" t="s">
        <v>43</v>
      </c>
      <c r="B35" s="4">
        <v>4</v>
      </c>
      <c r="C35" s="6">
        <v>146</v>
      </c>
      <c r="D35" s="6">
        <v>4</v>
      </c>
      <c r="E35" s="5">
        <f t="shared" si="13"/>
        <v>160</v>
      </c>
      <c r="F35" s="6">
        <f t="shared" si="14"/>
        <v>0</v>
      </c>
      <c r="G35" s="6">
        <f t="shared" si="16"/>
        <v>4</v>
      </c>
      <c r="H35" s="6">
        <v>3</v>
      </c>
      <c r="I35" s="6">
        <v>4</v>
      </c>
      <c r="J35" s="20">
        <v>4</v>
      </c>
      <c r="K35" s="4">
        <v>4</v>
      </c>
      <c r="L35" s="4">
        <v>4</v>
      </c>
      <c r="M35" s="4">
        <f t="shared" si="15"/>
        <v>23</v>
      </c>
    </row>
    <row r="36" spans="1:13" ht="15.75" customHeight="1">
      <c r="A36" s="21" t="s">
        <v>44</v>
      </c>
      <c r="B36" s="4">
        <v>2</v>
      </c>
      <c r="C36" s="6">
        <v>57</v>
      </c>
      <c r="D36" s="6">
        <v>1</v>
      </c>
      <c r="E36" s="5">
        <f t="shared" si="13"/>
        <v>40</v>
      </c>
      <c r="F36" s="6">
        <f t="shared" si="14"/>
        <v>-1</v>
      </c>
      <c r="G36" s="6">
        <f t="shared" si="16"/>
        <v>1</v>
      </c>
      <c r="H36" s="6">
        <v>1</v>
      </c>
      <c r="I36" s="6">
        <v>1</v>
      </c>
      <c r="J36" s="20">
        <v>2</v>
      </c>
      <c r="K36" s="4">
        <v>1</v>
      </c>
      <c r="L36" s="4">
        <v>1</v>
      </c>
      <c r="M36" s="4">
        <f t="shared" si="15"/>
        <v>7</v>
      </c>
    </row>
    <row r="37" spans="1:13" ht="15.75" customHeight="1">
      <c r="A37" s="21" t="s">
        <v>45</v>
      </c>
      <c r="B37" s="4">
        <v>1</v>
      </c>
      <c r="C37" s="6">
        <v>24</v>
      </c>
      <c r="D37" s="6">
        <v>1</v>
      </c>
      <c r="E37" s="5">
        <f t="shared" si="13"/>
        <v>40</v>
      </c>
      <c r="F37" s="6">
        <f t="shared" si="14"/>
        <v>0</v>
      </c>
      <c r="G37" s="6">
        <f t="shared" si="16"/>
        <v>1</v>
      </c>
      <c r="H37" s="6">
        <v>1</v>
      </c>
      <c r="I37" s="6">
        <v>1</v>
      </c>
      <c r="J37" s="20">
        <v>1</v>
      </c>
      <c r="K37" s="4">
        <v>1</v>
      </c>
      <c r="L37" s="4">
        <v>1</v>
      </c>
      <c r="M37" s="4">
        <f t="shared" si="15"/>
        <v>6</v>
      </c>
    </row>
    <row r="38" spans="1:13" ht="15.75" customHeight="1">
      <c r="A38" s="21" t="s">
        <v>46</v>
      </c>
      <c r="B38" s="4">
        <v>4</v>
      </c>
      <c r="C38" s="6">
        <v>133</v>
      </c>
      <c r="D38" s="6">
        <v>3</v>
      </c>
      <c r="E38" s="5">
        <f t="shared" si="13"/>
        <v>120</v>
      </c>
      <c r="F38" s="6">
        <f t="shared" si="14"/>
        <v>-1</v>
      </c>
      <c r="G38" s="6">
        <f t="shared" si="16"/>
        <v>3</v>
      </c>
      <c r="H38" s="6">
        <v>3</v>
      </c>
      <c r="I38" s="6">
        <v>3</v>
      </c>
      <c r="J38" s="20">
        <v>3</v>
      </c>
      <c r="K38" s="4">
        <v>3</v>
      </c>
      <c r="L38" s="4">
        <v>4</v>
      </c>
      <c r="M38" s="4">
        <f t="shared" si="15"/>
        <v>19</v>
      </c>
    </row>
    <row r="39" spans="1:13" ht="15.75" customHeight="1">
      <c r="A39" s="21" t="s">
        <v>47</v>
      </c>
      <c r="B39" s="4">
        <v>4</v>
      </c>
      <c r="C39" s="6">
        <v>138</v>
      </c>
      <c r="D39" s="6">
        <v>3</v>
      </c>
      <c r="E39" s="5">
        <f t="shared" si="13"/>
        <v>120</v>
      </c>
      <c r="F39" s="6">
        <f t="shared" si="14"/>
        <v>-1</v>
      </c>
      <c r="G39" s="6">
        <f t="shared" si="16"/>
        <v>3</v>
      </c>
      <c r="H39" s="6">
        <v>3</v>
      </c>
      <c r="I39" s="6">
        <v>4</v>
      </c>
      <c r="J39" s="20">
        <v>4</v>
      </c>
      <c r="K39" s="4">
        <v>4</v>
      </c>
      <c r="L39" s="4">
        <v>4</v>
      </c>
      <c r="M39" s="4">
        <f t="shared" si="15"/>
        <v>22</v>
      </c>
    </row>
    <row r="40" spans="1:13" ht="15.75" customHeight="1">
      <c r="A40" s="21" t="s">
        <v>48</v>
      </c>
      <c r="B40" s="4">
        <v>2</v>
      </c>
      <c r="C40" s="6">
        <v>52</v>
      </c>
      <c r="D40" s="6">
        <v>1</v>
      </c>
      <c r="E40" s="5">
        <f t="shared" si="13"/>
        <v>40</v>
      </c>
      <c r="F40" s="6">
        <f t="shared" si="14"/>
        <v>-1</v>
      </c>
      <c r="G40" s="6">
        <f t="shared" si="16"/>
        <v>1</v>
      </c>
      <c r="H40" s="6">
        <v>1</v>
      </c>
      <c r="I40" s="6">
        <v>1</v>
      </c>
      <c r="J40" s="20">
        <v>1</v>
      </c>
      <c r="K40" s="4">
        <v>1</v>
      </c>
      <c r="L40" s="4">
        <v>1</v>
      </c>
      <c r="M40" s="4">
        <f t="shared" si="15"/>
        <v>6</v>
      </c>
    </row>
    <row r="41" spans="1:13" ht="15.75" customHeight="1">
      <c r="A41" s="21" t="s">
        <v>49</v>
      </c>
      <c r="B41" s="4">
        <v>6</v>
      </c>
      <c r="C41" s="6">
        <v>232</v>
      </c>
      <c r="D41" s="6">
        <v>5</v>
      </c>
      <c r="E41" s="5">
        <f t="shared" si="13"/>
        <v>200</v>
      </c>
      <c r="F41" s="6">
        <f t="shared" si="14"/>
        <v>-1</v>
      </c>
      <c r="G41" s="6">
        <f t="shared" si="16"/>
        <v>5</v>
      </c>
      <c r="H41" s="6">
        <v>4</v>
      </c>
      <c r="I41" s="6">
        <v>4</v>
      </c>
      <c r="J41" s="20">
        <v>6</v>
      </c>
      <c r="K41" s="4">
        <v>5</v>
      </c>
      <c r="L41" s="4">
        <v>5</v>
      </c>
      <c r="M41" s="4">
        <f t="shared" si="15"/>
        <v>29</v>
      </c>
    </row>
    <row r="42" spans="1:13" ht="15.75" customHeight="1">
      <c r="A42" s="21" t="s">
        <v>50</v>
      </c>
      <c r="B42" s="4">
        <v>4</v>
      </c>
      <c r="C42" s="6">
        <v>168</v>
      </c>
      <c r="D42" s="6">
        <v>4</v>
      </c>
      <c r="E42" s="5">
        <f t="shared" si="13"/>
        <v>160</v>
      </c>
      <c r="F42" s="6">
        <f t="shared" si="14"/>
        <v>0</v>
      </c>
      <c r="G42" s="6">
        <f t="shared" si="16"/>
        <v>4</v>
      </c>
      <c r="H42" s="6">
        <v>4</v>
      </c>
      <c r="I42" s="6">
        <v>4</v>
      </c>
      <c r="J42" s="20">
        <v>4</v>
      </c>
      <c r="K42" s="4">
        <v>4</v>
      </c>
      <c r="L42" s="4">
        <v>4</v>
      </c>
      <c r="M42" s="4">
        <f t="shared" si="15"/>
        <v>24</v>
      </c>
    </row>
    <row r="43" spans="4:5" ht="15.75" customHeight="1">
      <c r="D43" s="32"/>
      <c r="E43" s="32"/>
    </row>
    <row r="44" spans="4:5" ht="15.75" customHeight="1">
      <c r="D44" s="32"/>
      <c r="E44" s="32"/>
    </row>
    <row r="45" spans="4:5" ht="15.75" customHeight="1">
      <c r="D45" s="32"/>
      <c r="E45" s="32"/>
    </row>
    <row r="46" spans="4:5" ht="15.75" customHeight="1">
      <c r="D46" s="32"/>
      <c r="E46" s="32"/>
    </row>
    <row r="47" spans="4:5" ht="15.75" customHeight="1">
      <c r="D47" s="32"/>
      <c r="E47" s="32"/>
    </row>
    <row r="48" spans="4:5" ht="15.75" customHeight="1">
      <c r="D48" s="32"/>
      <c r="E48" s="32"/>
    </row>
    <row r="49" spans="4:5" ht="15.75" customHeight="1">
      <c r="D49" s="32"/>
      <c r="E49" s="32"/>
    </row>
    <row r="50" spans="4:5" ht="15.75" customHeight="1">
      <c r="D50" s="32"/>
      <c r="E50" s="32"/>
    </row>
    <row r="51" spans="4:5" ht="15.75" customHeight="1">
      <c r="D51" s="32"/>
      <c r="E51" s="32"/>
    </row>
    <row r="52" spans="4:5" ht="15.75" customHeight="1">
      <c r="D52" s="32"/>
      <c r="E52" s="32"/>
    </row>
    <row r="53" spans="4:5" ht="15.75" customHeight="1">
      <c r="D53" s="32"/>
      <c r="E53" s="32"/>
    </row>
    <row r="54" spans="4:5" ht="15.75" customHeight="1">
      <c r="D54" s="32"/>
      <c r="E54" s="32"/>
    </row>
    <row r="55" spans="4:5" ht="15.75" customHeight="1">
      <c r="D55" s="32"/>
      <c r="E55" s="32"/>
    </row>
    <row r="56" spans="4:5" ht="15.75" customHeight="1">
      <c r="D56" s="32"/>
      <c r="E56" s="32"/>
    </row>
    <row r="57" spans="4:5" ht="15.75" customHeight="1">
      <c r="D57" s="32"/>
      <c r="E57" s="32"/>
    </row>
    <row r="58" spans="4:5" ht="15.75" customHeight="1">
      <c r="D58" s="32"/>
      <c r="E58" s="32"/>
    </row>
    <row r="59" spans="4:5" ht="15.75" customHeight="1">
      <c r="D59" s="32"/>
      <c r="E59" s="32"/>
    </row>
    <row r="60" spans="4:5" ht="15.75" customHeight="1">
      <c r="D60" s="32"/>
      <c r="E60" s="32"/>
    </row>
    <row r="61" spans="4:5" ht="15.75" customHeight="1">
      <c r="D61" s="32"/>
      <c r="E61" s="32"/>
    </row>
    <row r="62" spans="4:5" ht="15.75" customHeight="1">
      <c r="D62" s="32"/>
      <c r="E62" s="32"/>
    </row>
  </sheetData>
  <mergeCells count="6">
    <mergeCell ref="A1:M1"/>
    <mergeCell ref="A2:A3"/>
    <mergeCell ref="B2:C2"/>
    <mergeCell ref="D2:E2"/>
    <mergeCell ref="F2:F3"/>
    <mergeCell ref="G2:M2"/>
  </mergeCells>
  <printOptions/>
  <pageMargins left="0.75" right="0.75" top="1" bottom="1" header="0.5" footer="0.5"/>
  <pageSetup horizontalDpi="600" verticalDpi="600" orientation="portrait" paperSize="9" r:id="rId1"/>
  <ignoredErrors>
    <ignoredError sqref="B4:C44 E4:M44 D36:D44 D4:D14 D16:D18 D20 D22:D29 D31:D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18" sqref="D18"/>
    </sheetView>
  </sheetViews>
  <sheetFormatPr defaultColWidth="9.00390625" defaultRowHeight="13.5"/>
  <cols>
    <col min="1" max="1" width="11.75390625" style="55" customWidth="1"/>
    <col min="2" max="2" width="6.625" style="75" customWidth="1"/>
    <col min="3" max="3" width="6.625" style="55" customWidth="1"/>
    <col min="4" max="4" width="6.50390625" style="55" customWidth="1"/>
    <col min="5" max="5" width="6.875" style="55" customWidth="1"/>
    <col min="6" max="6" width="5.25390625" style="55" customWidth="1"/>
    <col min="7" max="10" width="6.625" style="55" customWidth="1"/>
    <col min="11" max="11" width="11.125" style="55" customWidth="1"/>
    <col min="12" max="16384" width="9.00390625" style="55" customWidth="1"/>
  </cols>
  <sheetData>
    <row r="1" spans="1:11" ht="34.5" customHeight="1">
      <c r="A1" s="86" t="s">
        <v>79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56" customFormat="1" ht="21.75" customHeight="1">
      <c r="A2" s="87" t="s">
        <v>51</v>
      </c>
      <c r="B2" s="87" t="s">
        <v>1</v>
      </c>
      <c r="C2" s="87"/>
      <c r="D2" s="87" t="s">
        <v>2</v>
      </c>
      <c r="E2" s="87"/>
      <c r="F2" s="87" t="s">
        <v>3</v>
      </c>
      <c r="G2" s="88" t="s">
        <v>4</v>
      </c>
      <c r="H2" s="88"/>
      <c r="I2" s="88"/>
      <c r="J2" s="89"/>
      <c r="K2" s="84" t="s">
        <v>83</v>
      </c>
    </row>
    <row r="3" spans="1:11" s="56" customFormat="1" ht="21.75" customHeight="1">
      <c r="A3" s="87"/>
      <c r="B3" s="36" t="s">
        <v>5</v>
      </c>
      <c r="C3" s="36" t="s">
        <v>6</v>
      </c>
      <c r="D3" s="36" t="s">
        <v>5</v>
      </c>
      <c r="E3" s="36" t="s">
        <v>6</v>
      </c>
      <c r="F3" s="87"/>
      <c r="G3" s="52" t="s">
        <v>7</v>
      </c>
      <c r="H3" s="52" t="s">
        <v>8</v>
      </c>
      <c r="I3" s="52" t="s">
        <v>9</v>
      </c>
      <c r="J3" s="53" t="s">
        <v>13</v>
      </c>
      <c r="K3" s="85"/>
    </row>
    <row r="4" spans="1:11" ht="21" customHeight="1">
      <c r="A4" s="33" t="s">
        <v>13</v>
      </c>
      <c r="B4" s="34">
        <f aca="true" t="shared" si="0" ref="B4:J4">B5+B13+B16+B20</f>
        <v>122</v>
      </c>
      <c r="C4" s="34">
        <f t="shared" si="0"/>
        <v>4931</v>
      </c>
      <c r="D4" s="34">
        <f t="shared" si="0"/>
        <v>139</v>
      </c>
      <c r="E4" s="34">
        <f t="shared" si="0"/>
        <v>6135</v>
      </c>
      <c r="F4" s="34">
        <f t="shared" si="0"/>
        <v>17</v>
      </c>
      <c r="G4" s="34">
        <f t="shared" si="0"/>
        <v>139</v>
      </c>
      <c r="H4" s="34">
        <f t="shared" si="0"/>
        <v>133</v>
      </c>
      <c r="I4" s="34">
        <f t="shared" si="0"/>
        <v>130</v>
      </c>
      <c r="J4" s="54">
        <f t="shared" si="0"/>
        <v>402</v>
      </c>
      <c r="K4" s="57"/>
    </row>
    <row r="5" spans="1:11" s="59" customFormat="1" ht="21" customHeight="1">
      <c r="A5" s="35" t="s">
        <v>15</v>
      </c>
      <c r="B5" s="34">
        <f>SUM(B6:B12)</f>
        <v>50</v>
      </c>
      <c r="C5" s="34">
        <f>SUM(C6:C12)</f>
        <v>2134</v>
      </c>
      <c r="D5" s="34">
        <f aca="true" t="shared" si="1" ref="D5:J5">SUM(D6:D12)</f>
        <v>57</v>
      </c>
      <c r="E5" s="34">
        <f t="shared" si="1"/>
        <v>2565</v>
      </c>
      <c r="F5" s="34">
        <f t="shared" si="1"/>
        <v>7</v>
      </c>
      <c r="G5" s="34">
        <f t="shared" si="1"/>
        <v>57</v>
      </c>
      <c r="H5" s="34">
        <f t="shared" si="1"/>
        <v>52</v>
      </c>
      <c r="I5" s="34">
        <f t="shared" si="1"/>
        <v>48</v>
      </c>
      <c r="J5" s="54">
        <f t="shared" si="1"/>
        <v>157</v>
      </c>
      <c r="K5" s="58"/>
    </row>
    <row r="6" spans="1:11" ht="21" customHeight="1">
      <c r="A6" s="36" t="s">
        <v>52</v>
      </c>
      <c r="B6" s="60">
        <v>12</v>
      </c>
      <c r="C6" s="60">
        <v>524</v>
      </c>
      <c r="D6" s="61">
        <v>12</v>
      </c>
      <c r="E6" s="61">
        <f aca="true" t="shared" si="2" ref="E6:E12">D6*45</f>
        <v>540</v>
      </c>
      <c r="F6" s="62">
        <f aca="true" t="shared" si="3" ref="F6:F12">D6-B6</f>
        <v>0</v>
      </c>
      <c r="G6" s="62">
        <f aca="true" t="shared" si="4" ref="G6:G12">D6</f>
        <v>12</v>
      </c>
      <c r="H6" s="62">
        <v>12</v>
      </c>
      <c r="I6" s="60">
        <v>10</v>
      </c>
      <c r="J6" s="63">
        <f aca="true" t="shared" si="5" ref="J6:J12">SUM(G6:I6)</f>
        <v>34</v>
      </c>
      <c r="K6" s="64"/>
    </row>
    <row r="7" spans="1:11" ht="21" customHeight="1">
      <c r="A7" s="36" t="s">
        <v>53</v>
      </c>
      <c r="B7" s="60">
        <v>8</v>
      </c>
      <c r="C7" s="60">
        <v>311</v>
      </c>
      <c r="D7" s="61">
        <v>8</v>
      </c>
      <c r="E7" s="61">
        <f t="shared" si="2"/>
        <v>360</v>
      </c>
      <c r="F7" s="62">
        <f t="shared" si="3"/>
        <v>0</v>
      </c>
      <c r="G7" s="62">
        <f t="shared" si="4"/>
        <v>8</v>
      </c>
      <c r="H7" s="62">
        <v>8</v>
      </c>
      <c r="I7" s="60">
        <v>6</v>
      </c>
      <c r="J7" s="63">
        <f t="shared" si="5"/>
        <v>22</v>
      </c>
      <c r="K7" s="58"/>
    </row>
    <row r="8" spans="1:11" ht="21" customHeight="1">
      <c r="A8" s="36" t="s">
        <v>54</v>
      </c>
      <c r="B8" s="60">
        <v>11</v>
      </c>
      <c r="C8" s="60">
        <v>446</v>
      </c>
      <c r="D8" s="61">
        <v>12</v>
      </c>
      <c r="E8" s="61">
        <f t="shared" si="2"/>
        <v>540</v>
      </c>
      <c r="F8" s="62">
        <f t="shared" si="3"/>
        <v>1</v>
      </c>
      <c r="G8" s="62">
        <f t="shared" si="4"/>
        <v>12</v>
      </c>
      <c r="H8" s="62">
        <v>10</v>
      </c>
      <c r="I8" s="60">
        <v>11</v>
      </c>
      <c r="J8" s="63">
        <f t="shared" si="5"/>
        <v>33</v>
      </c>
      <c r="K8" s="58"/>
    </row>
    <row r="9" spans="1:11" ht="21" customHeight="1">
      <c r="A9" s="36" t="s">
        <v>19</v>
      </c>
      <c r="B9" s="60">
        <v>8</v>
      </c>
      <c r="C9" s="60">
        <v>372</v>
      </c>
      <c r="D9" s="61">
        <v>10</v>
      </c>
      <c r="E9" s="61">
        <f t="shared" si="2"/>
        <v>450</v>
      </c>
      <c r="F9" s="62">
        <f t="shared" si="3"/>
        <v>2</v>
      </c>
      <c r="G9" s="62">
        <f t="shared" si="4"/>
        <v>10</v>
      </c>
      <c r="H9" s="62">
        <v>9</v>
      </c>
      <c r="I9" s="60">
        <v>10</v>
      </c>
      <c r="J9" s="63">
        <f t="shared" si="5"/>
        <v>29</v>
      </c>
      <c r="K9" s="58"/>
    </row>
    <row r="10" spans="1:11" ht="21" customHeight="1">
      <c r="A10" s="36" t="s">
        <v>23</v>
      </c>
      <c r="B10" s="60">
        <v>6</v>
      </c>
      <c r="C10" s="60">
        <v>281</v>
      </c>
      <c r="D10" s="61">
        <v>6</v>
      </c>
      <c r="E10" s="61">
        <f t="shared" si="2"/>
        <v>270</v>
      </c>
      <c r="F10" s="62">
        <f t="shared" si="3"/>
        <v>0</v>
      </c>
      <c r="G10" s="62">
        <f t="shared" si="4"/>
        <v>6</v>
      </c>
      <c r="H10" s="62">
        <v>6</v>
      </c>
      <c r="I10" s="60">
        <v>5</v>
      </c>
      <c r="J10" s="63">
        <f t="shared" si="5"/>
        <v>17</v>
      </c>
      <c r="K10" s="58"/>
    </row>
    <row r="11" spans="1:11" ht="21" customHeight="1">
      <c r="A11" s="36" t="s">
        <v>20</v>
      </c>
      <c r="B11" s="60">
        <v>2</v>
      </c>
      <c r="C11" s="60">
        <v>77</v>
      </c>
      <c r="D11" s="61">
        <v>4</v>
      </c>
      <c r="E11" s="61">
        <f t="shared" si="2"/>
        <v>180</v>
      </c>
      <c r="F11" s="62">
        <f t="shared" si="3"/>
        <v>2</v>
      </c>
      <c r="G11" s="62">
        <f t="shared" si="4"/>
        <v>4</v>
      </c>
      <c r="H11" s="62">
        <v>3</v>
      </c>
      <c r="I11" s="60">
        <v>2</v>
      </c>
      <c r="J11" s="63">
        <f t="shared" si="5"/>
        <v>9</v>
      </c>
      <c r="K11" s="58"/>
    </row>
    <row r="12" spans="1:11" ht="21" customHeight="1">
      <c r="A12" s="36" t="s">
        <v>25</v>
      </c>
      <c r="B12" s="60">
        <v>3</v>
      </c>
      <c r="C12" s="60">
        <v>123</v>
      </c>
      <c r="D12" s="61">
        <v>5</v>
      </c>
      <c r="E12" s="62">
        <f t="shared" si="2"/>
        <v>225</v>
      </c>
      <c r="F12" s="62">
        <f t="shared" si="3"/>
        <v>2</v>
      </c>
      <c r="G12" s="62">
        <f t="shared" si="4"/>
        <v>5</v>
      </c>
      <c r="H12" s="62">
        <v>4</v>
      </c>
      <c r="I12" s="60">
        <v>4</v>
      </c>
      <c r="J12" s="63">
        <f t="shared" si="5"/>
        <v>13</v>
      </c>
      <c r="K12" s="58"/>
    </row>
    <row r="13" spans="1:11" s="59" customFormat="1" ht="21" customHeight="1">
      <c r="A13" s="35" t="s">
        <v>55</v>
      </c>
      <c r="B13" s="37">
        <f aca="true" t="shared" si="6" ref="B13:J13">SUM(B14:B15)</f>
        <v>14</v>
      </c>
      <c r="C13" s="65">
        <f t="shared" si="6"/>
        <v>532</v>
      </c>
      <c r="D13" s="37">
        <f t="shared" si="6"/>
        <v>18</v>
      </c>
      <c r="E13" s="37">
        <f t="shared" si="6"/>
        <v>690</v>
      </c>
      <c r="F13" s="66">
        <f t="shared" si="6"/>
        <v>4</v>
      </c>
      <c r="G13" s="66">
        <f t="shared" si="6"/>
        <v>18</v>
      </c>
      <c r="H13" s="65">
        <f t="shared" si="6"/>
        <v>18</v>
      </c>
      <c r="I13" s="67">
        <f t="shared" si="6"/>
        <v>18</v>
      </c>
      <c r="J13" s="68">
        <f t="shared" si="6"/>
        <v>54</v>
      </c>
      <c r="K13" s="58"/>
    </row>
    <row r="14" spans="1:11" ht="21" customHeight="1">
      <c r="A14" s="36" t="s">
        <v>56</v>
      </c>
      <c r="B14" s="69">
        <v>6</v>
      </c>
      <c r="C14" s="60">
        <v>263</v>
      </c>
      <c r="D14" s="61">
        <v>6</v>
      </c>
      <c r="E14" s="61">
        <f aca="true" t="shared" si="7" ref="E14:E19">D14*45</f>
        <v>270</v>
      </c>
      <c r="F14" s="62">
        <f>D14-B14</f>
        <v>0</v>
      </c>
      <c r="G14" s="62">
        <f>D14</f>
        <v>6</v>
      </c>
      <c r="H14" s="62">
        <v>6</v>
      </c>
      <c r="I14" s="60">
        <v>6</v>
      </c>
      <c r="J14" s="63">
        <f>SUM(G14:I14)</f>
        <v>18</v>
      </c>
      <c r="K14" s="64"/>
    </row>
    <row r="15" spans="1:11" ht="34.5" customHeight="1">
      <c r="A15" s="36" t="s">
        <v>24</v>
      </c>
      <c r="B15" s="69">
        <v>8</v>
      </c>
      <c r="C15" s="60">
        <v>269</v>
      </c>
      <c r="D15" s="61">
        <v>12</v>
      </c>
      <c r="E15" s="61">
        <v>420</v>
      </c>
      <c r="F15" s="62">
        <v>4</v>
      </c>
      <c r="G15" s="62">
        <f>D15</f>
        <v>12</v>
      </c>
      <c r="H15" s="62">
        <v>12</v>
      </c>
      <c r="I15" s="60">
        <v>12</v>
      </c>
      <c r="J15" s="63">
        <f>SUM(G15:I15)</f>
        <v>36</v>
      </c>
      <c r="K15" s="58" t="s">
        <v>84</v>
      </c>
    </row>
    <row r="16" spans="1:11" s="59" customFormat="1" ht="21" customHeight="1">
      <c r="A16" s="35" t="s">
        <v>26</v>
      </c>
      <c r="B16" s="37">
        <f aca="true" t="shared" si="8" ref="B16:J16">SUM(B17:B19)</f>
        <v>20</v>
      </c>
      <c r="C16" s="65">
        <f t="shared" si="8"/>
        <v>844</v>
      </c>
      <c r="D16" s="37">
        <f t="shared" si="8"/>
        <v>22</v>
      </c>
      <c r="E16" s="37">
        <f t="shared" si="8"/>
        <v>990</v>
      </c>
      <c r="F16" s="66">
        <f t="shared" si="8"/>
        <v>2</v>
      </c>
      <c r="G16" s="66">
        <f t="shared" si="8"/>
        <v>22</v>
      </c>
      <c r="H16" s="65">
        <f t="shared" si="8"/>
        <v>21</v>
      </c>
      <c r="I16" s="67">
        <f t="shared" si="8"/>
        <v>21</v>
      </c>
      <c r="J16" s="68">
        <f t="shared" si="8"/>
        <v>64</v>
      </c>
      <c r="K16" s="58"/>
    </row>
    <row r="17" spans="1:11" ht="21" customHeight="1">
      <c r="A17" s="36" t="s">
        <v>57</v>
      </c>
      <c r="B17" s="69">
        <v>13</v>
      </c>
      <c r="C17" s="60">
        <v>582</v>
      </c>
      <c r="D17" s="61">
        <v>13</v>
      </c>
      <c r="E17" s="61">
        <f t="shared" si="7"/>
        <v>585</v>
      </c>
      <c r="F17" s="62">
        <f>D17-B17</f>
        <v>0</v>
      </c>
      <c r="G17" s="62">
        <f>D17</f>
        <v>13</v>
      </c>
      <c r="H17" s="62">
        <v>13</v>
      </c>
      <c r="I17" s="60">
        <v>13</v>
      </c>
      <c r="J17" s="63">
        <f>SUM(G17:I17)</f>
        <v>39</v>
      </c>
      <c r="K17" s="64"/>
    </row>
    <row r="18" spans="1:11" ht="21" customHeight="1">
      <c r="A18" s="36" t="s">
        <v>58</v>
      </c>
      <c r="B18" s="69">
        <v>6</v>
      </c>
      <c r="C18" s="60">
        <v>231</v>
      </c>
      <c r="D18" s="61">
        <v>7</v>
      </c>
      <c r="E18" s="61">
        <f t="shared" si="7"/>
        <v>315</v>
      </c>
      <c r="F18" s="62">
        <f>D18-B18</f>
        <v>1</v>
      </c>
      <c r="G18" s="62">
        <f>D18</f>
        <v>7</v>
      </c>
      <c r="H18" s="62">
        <v>6</v>
      </c>
      <c r="I18" s="60">
        <v>6</v>
      </c>
      <c r="J18" s="63">
        <f>SUM(G18:I18)</f>
        <v>19</v>
      </c>
      <c r="K18" s="58"/>
    </row>
    <row r="19" spans="1:11" ht="21" customHeight="1">
      <c r="A19" s="36" t="s">
        <v>31</v>
      </c>
      <c r="B19" s="69">
        <v>1</v>
      </c>
      <c r="C19" s="60">
        <v>31</v>
      </c>
      <c r="D19" s="61">
        <v>2</v>
      </c>
      <c r="E19" s="61">
        <f t="shared" si="7"/>
        <v>90</v>
      </c>
      <c r="F19" s="62">
        <f>D19-B19</f>
        <v>1</v>
      </c>
      <c r="G19" s="62">
        <f>D19</f>
        <v>2</v>
      </c>
      <c r="H19" s="62">
        <v>2</v>
      </c>
      <c r="I19" s="60">
        <v>2</v>
      </c>
      <c r="J19" s="63">
        <f>SUM(G19:I19)</f>
        <v>6</v>
      </c>
      <c r="K19" s="58"/>
    </row>
    <row r="20" spans="1:11" s="70" customFormat="1" ht="21" customHeight="1">
      <c r="A20" s="38" t="s">
        <v>33</v>
      </c>
      <c r="B20" s="37">
        <f>SUM(B21:B31)</f>
        <v>38</v>
      </c>
      <c r="C20" s="65">
        <f aca="true" t="shared" si="9" ref="C20:J20">SUM(C21:C31)</f>
        <v>1421</v>
      </c>
      <c r="D20" s="37">
        <f t="shared" si="9"/>
        <v>42</v>
      </c>
      <c r="E20" s="66">
        <f t="shared" si="9"/>
        <v>1890</v>
      </c>
      <c r="F20" s="66">
        <f t="shared" si="9"/>
        <v>4</v>
      </c>
      <c r="G20" s="66">
        <f t="shared" si="9"/>
        <v>42</v>
      </c>
      <c r="H20" s="65">
        <f t="shared" si="9"/>
        <v>42</v>
      </c>
      <c r="I20" s="67">
        <f t="shared" si="9"/>
        <v>43</v>
      </c>
      <c r="J20" s="68">
        <f t="shared" si="9"/>
        <v>127</v>
      </c>
      <c r="K20" s="58"/>
    </row>
    <row r="21" spans="1:11" s="70" customFormat="1" ht="21" customHeight="1">
      <c r="A21" s="39" t="s">
        <v>59</v>
      </c>
      <c r="B21" s="69">
        <v>7</v>
      </c>
      <c r="C21" s="60">
        <v>309</v>
      </c>
      <c r="D21" s="61">
        <v>8</v>
      </c>
      <c r="E21" s="61">
        <f>D21*45</f>
        <v>360</v>
      </c>
      <c r="F21" s="62">
        <f>D21-B21</f>
        <v>1</v>
      </c>
      <c r="G21" s="62">
        <f>D21</f>
        <v>8</v>
      </c>
      <c r="H21" s="62">
        <v>8</v>
      </c>
      <c r="I21" s="60">
        <v>8</v>
      </c>
      <c r="J21" s="63">
        <f>SUM(G21:I21)</f>
        <v>24</v>
      </c>
      <c r="K21" s="71"/>
    </row>
    <row r="22" spans="1:11" ht="21" customHeight="1">
      <c r="A22" s="40" t="s">
        <v>34</v>
      </c>
      <c r="B22" s="69">
        <v>2</v>
      </c>
      <c r="C22" s="60">
        <v>75</v>
      </c>
      <c r="D22" s="61">
        <v>3</v>
      </c>
      <c r="E22" s="61">
        <f aca="true" t="shared" si="10" ref="E22:E31">D22*45</f>
        <v>135</v>
      </c>
      <c r="F22" s="62">
        <f aca="true" t="shared" si="11" ref="F22:F31">D22-B22</f>
        <v>1</v>
      </c>
      <c r="G22" s="62">
        <f aca="true" t="shared" si="12" ref="G22:G31">D22</f>
        <v>3</v>
      </c>
      <c r="H22" s="62">
        <v>2</v>
      </c>
      <c r="I22" s="60">
        <v>2</v>
      </c>
      <c r="J22" s="63">
        <f aca="true" t="shared" si="13" ref="J22:J31">SUM(G22:I22)</f>
        <v>7</v>
      </c>
      <c r="K22" s="71"/>
    </row>
    <row r="23" spans="1:11" ht="21" customHeight="1">
      <c r="A23" s="40" t="s">
        <v>60</v>
      </c>
      <c r="B23" s="69">
        <v>4</v>
      </c>
      <c r="C23" s="60">
        <v>128</v>
      </c>
      <c r="D23" s="61">
        <v>5</v>
      </c>
      <c r="E23" s="61">
        <f t="shared" si="10"/>
        <v>225</v>
      </c>
      <c r="F23" s="62">
        <f t="shared" si="11"/>
        <v>1</v>
      </c>
      <c r="G23" s="62">
        <f t="shared" si="12"/>
        <v>5</v>
      </c>
      <c r="H23" s="62">
        <v>6</v>
      </c>
      <c r="I23" s="60">
        <v>6</v>
      </c>
      <c r="J23" s="63">
        <f t="shared" si="13"/>
        <v>17</v>
      </c>
      <c r="K23" s="58"/>
    </row>
    <row r="24" spans="1:11" ht="21" customHeight="1">
      <c r="A24" s="40" t="s">
        <v>61</v>
      </c>
      <c r="B24" s="69">
        <v>4</v>
      </c>
      <c r="C24" s="60">
        <v>136</v>
      </c>
      <c r="D24" s="61">
        <v>5</v>
      </c>
      <c r="E24" s="61">
        <f t="shared" si="10"/>
        <v>225</v>
      </c>
      <c r="F24" s="62">
        <f t="shared" si="11"/>
        <v>1</v>
      </c>
      <c r="G24" s="62">
        <f t="shared" si="12"/>
        <v>5</v>
      </c>
      <c r="H24" s="62">
        <v>4</v>
      </c>
      <c r="I24" s="60">
        <v>4</v>
      </c>
      <c r="J24" s="63">
        <f t="shared" si="13"/>
        <v>13</v>
      </c>
      <c r="K24" s="58"/>
    </row>
    <row r="25" spans="1:11" ht="21" customHeight="1">
      <c r="A25" s="40" t="s">
        <v>39</v>
      </c>
      <c r="B25" s="69">
        <v>2</v>
      </c>
      <c r="C25" s="60">
        <v>73</v>
      </c>
      <c r="D25" s="61">
        <v>2</v>
      </c>
      <c r="E25" s="61">
        <f t="shared" si="10"/>
        <v>90</v>
      </c>
      <c r="F25" s="62">
        <f t="shared" si="11"/>
        <v>0</v>
      </c>
      <c r="G25" s="62">
        <f t="shared" si="12"/>
        <v>2</v>
      </c>
      <c r="H25" s="62">
        <v>2</v>
      </c>
      <c r="I25" s="60">
        <v>3</v>
      </c>
      <c r="J25" s="63">
        <f t="shared" si="13"/>
        <v>7</v>
      </c>
      <c r="K25" s="58"/>
    </row>
    <row r="26" spans="1:11" ht="21" customHeight="1">
      <c r="A26" s="40" t="s">
        <v>41</v>
      </c>
      <c r="B26" s="69">
        <v>2</v>
      </c>
      <c r="C26" s="60">
        <v>49</v>
      </c>
      <c r="D26" s="61">
        <v>2</v>
      </c>
      <c r="E26" s="61">
        <f t="shared" si="10"/>
        <v>90</v>
      </c>
      <c r="F26" s="62">
        <f t="shared" si="11"/>
        <v>0</v>
      </c>
      <c r="G26" s="62">
        <f t="shared" si="12"/>
        <v>2</v>
      </c>
      <c r="H26" s="62">
        <v>2</v>
      </c>
      <c r="I26" s="60">
        <v>2</v>
      </c>
      <c r="J26" s="63">
        <f t="shared" si="13"/>
        <v>6</v>
      </c>
      <c r="K26" s="58"/>
    </row>
    <row r="27" spans="1:11" ht="21" customHeight="1">
      <c r="A27" s="40" t="s">
        <v>62</v>
      </c>
      <c r="B27" s="69">
        <v>2</v>
      </c>
      <c r="C27" s="60">
        <v>70</v>
      </c>
      <c r="D27" s="61">
        <v>2</v>
      </c>
      <c r="E27" s="61">
        <f t="shared" si="10"/>
        <v>90</v>
      </c>
      <c r="F27" s="62">
        <f t="shared" si="11"/>
        <v>0</v>
      </c>
      <c r="G27" s="62">
        <f t="shared" si="12"/>
        <v>2</v>
      </c>
      <c r="H27" s="62">
        <v>2</v>
      </c>
      <c r="I27" s="60">
        <v>2</v>
      </c>
      <c r="J27" s="63">
        <f t="shared" si="13"/>
        <v>6</v>
      </c>
      <c r="K27" s="58"/>
    </row>
    <row r="28" spans="1:11" ht="21" customHeight="1">
      <c r="A28" s="40" t="s">
        <v>63</v>
      </c>
      <c r="B28" s="69">
        <v>3</v>
      </c>
      <c r="C28" s="60">
        <v>119</v>
      </c>
      <c r="D28" s="61">
        <v>3</v>
      </c>
      <c r="E28" s="61">
        <f t="shared" si="10"/>
        <v>135</v>
      </c>
      <c r="F28" s="62">
        <f t="shared" si="11"/>
        <v>0</v>
      </c>
      <c r="G28" s="62">
        <f t="shared" si="12"/>
        <v>3</v>
      </c>
      <c r="H28" s="62">
        <v>4</v>
      </c>
      <c r="I28" s="60">
        <v>4</v>
      </c>
      <c r="J28" s="63">
        <f t="shared" si="13"/>
        <v>11</v>
      </c>
      <c r="K28" s="58"/>
    </row>
    <row r="29" spans="1:11" ht="21" customHeight="1">
      <c r="A29" s="40" t="s">
        <v>47</v>
      </c>
      <c r="B29" s="69">
        <v>3</v>
      </c>
      <c r="C29" s="60">
        <v>126</v>
      </c>
      <c r="D29" s="61">
        <v>3</v>
      </c>
      <c r="E29" s="62">
        <f t="shared" si="10"/>
        <v>135</v>
      </c>
      <c r="F29" s="62">
        <f t="shared" si="11"/>
        <v>0</v>
      </c>
      <c r="G29" s="62">
        <f t="shared" si="12"/>
        <v>3</v>
      </c>
      <c r="H29" s="62">
        <v>3</v>
      </c>
      <c r="I29" s="60">
        <v>3</v>
      </c>
      <c r="J29" s="63">
        <f t="shared" si="13"/>
        <v>9</v>
      </c>
      <c r="K29" s="58"/>
    </row>
    <row r="30" spans="1:11" ht="21" customHeight="1">
      <c r="A30" s="40" t="s">
        <v>64</v>
      </c>
      <c r="B30" s="69">
        <v>5</v>
      </c>
      <c r="C30" s="60">
        <v>172</v>
      </c>
      <c r="D30" s="61">
        <v>5</v>
      </c>
      <c r="E30" s="61">
        <f t="shared" si="10"/>
        <v>225</v>
      </c>
      <c r="F30" s="62">
        <f t="shared" si="11"/>
        <v>0</v>
      </c>
      <c r="G30" s="62">
        <f t="shared" si="12"/>
        <v>5</v>
      </c>
      <c r="H30" s="62">
        <v>5</v>
      </c>
      <c r="I30" s="60">
        <v>5</v>
      </c>
      <c r="J30" s="63">
        <f t="shared" si="13"/>
        <v>15</v>
      </c>
      <c r="K30" s="58"/>
    </row>
    <row r="31" spans="1:11" ht="21.75" customHeight="1">
      <c r="A31" s="40" t="s">
        <v>50</v>
      </c>
      <c r="B31" s="72">
        <v>4</v>
      </c>
      <c r="C31" s="72">
        <v>164</v>
      </c>
      <c r="D31" s="72">
        <v>4</v>
      </c>
      <c r="E31" s="73">
        <f t="shared" si="10"/>
        <v>180</v>
      </c>
      <c r="F31" s="73">
        <f t="shared" si="11"/>
        <v>0</v>
      </c>
      <c r="G31" s="62">
        <f t="shared" si="12"/>
        <v>4</v>
      </c>
      <c r="H31" s="72">
        <v>4</v>
      </c>
      <c r="I31" s="72">
        <v>4</v>
      </c>
      <c r="J31" s="74">
        <f t="shared" si="13"/>
        <v>12</v>
      </c>
      <c r="K31" s="58"/>
    </row>
    <row r="35" ht="13.5">
      <c r="D35" s="59"/>
    </row>
  </sheetData>
  <mergeCells count="7">
    <mergeCell ref="K2:K3"/>
    <mergeCell ref="A1:K1"/>
    <mergeCell ref="A2:A3"/>
    <mergeCell ref="B2:C2"/>
    <mergeCell ref="D2:E2"/>
    <mergeCell ref="F2:F3"/>
    <mergeCell ref="G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I7" sqref="I7"/>
    </sheetView>
  </sheetViews>
  <sheetFormatPr defaultColWidth="9.00390625" defaultRowHeight="51" customHeight="1"/>
  <cols>
    <col min="1" max="1" width="10.625" style="3" customWidth="1"/>
    <col min="2" max="5" width="6.75390625" style="3" customWidth="1"/>
    <col min="6" max="6" width="6.125" style="3" customWidth="1"/>
    <col min="7" max="10" width="7.125" style="3" customWidth="1"/>
    <col min="11" max="11" width="11.125" style="3" customWidth="1"/>
    <col min="12" max="16384" width="9.00390625" style="3" customWidth="1"/>
  </cols>
  <sheetData>
    <row r="1" spans="1:11" s="7" customFormat="1" ht="51" customHeight="1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8" ht="51" customHeight="1">
      <c r="A2" s="91" t="s">
        <v>51</v>
      </c>
      <c r="B2" s="91" t="s">
        <v>1</v>
      </c>
      <c r="C2" s="91"/>
      <c r="D2" s="91" t="s">
        <v>2</v>
      </c>
      <c r="E2" s="91"/>
      <c r="F2" s="91" t="s">
        <v>3</v>
      </c>
      <c r="G2" s="92" t="s">
        <v>4</v>
      </c>
      <c r="H2" s="92"/>
      <c r="I2" s="92"/>
      <c r="J2" s="92"/>
      <c r="K2" s="91" t="s">
        <v>65</v>
      </c>
      <c r="R2" s="3" t="s">
        <v>66</v>
      </c>
    </row>
    <row r="3" spans="1:11" ht="51" customHeight="1">
      <c r="A3" s="91"/>
      <c r="B3" s="2" t="s">
        <v>5</v>
      </c>
      <c r="C3" s="2" t="s">
        <v>6</v>
      </c>
      <c r="D3" s="2" t="s">
        <v>5</v>
      </c>
      <c r="E3" s="2" t="s">
        <v>6</v>
      </c>
      <c r="F3" s="91"/>
      <c r="G3" s="1" t="s">
        <v>7</v>
      </c>
      <c r="H3" s="1" t="s">
        <v>8</v>
      </c>
      <c r="I3" s="1" t="s">
        <v>9</v>
      </c>
      <c r="J3" s="1" t="s">
        <v>13</v>
      </c>
      <c r="K3" s="91"/>
    </row>
    <row r="4" spans="1:11" ht="51" customHeight="1">
      <c r="A4" s="8" t="s">
        <v>13</v>
      </c>
      <c r="B4" s="8">
        <f aca="true" t="shared" si="0" ref="B4:J4">SUM(B5:B9)</f>
        <v>50</v>
      </c>
      <c r="C4" s="8">
        <f t="shared" si="0"/>
        <v>2240</v>
      </c>
      <c r="D4" s="8">
        <f t="shared" si="0"/>
        <v>55</v>
      </c>
      <c r="E4" s="8">
        <f t="shared" si="0"/>
        <v>2415</v>
      </c>
      <c r="F4" s="8">
        <f t="shared" si="0"/>
        <v>5</v>
      </c>
      <c r="G4" s="8">
        <f t="shared" si="0"/>
        <v>55</v>
      </c>
      <c r="H4" s="9">
        <f t="shared" si="0"/>
        <v>54</v>
      </c>
      <c r="I4" s="9">
        <f t="shared" si="0"/>
        <v>49</v>
      </c>
      <c r="J4" s="9">
        <f t="shared" si="0"/>
        <v>158</v>
      </c>
      <c r="K4" s="10"/>
    </row>
    <row r="5" spans="1:11" ht="51" customHeight="1">
      <c r="A5" s="10" t="s">
        <v>67</v>
      </c>
      <c r="B5" s="10">
        <v>12</v>
      </c>
      <c r="C5" s="10">
        <v>521</v>
      </c>
      <c r="D5" s="10">
        <v>12</v>
      </c>
      <c r="E5" s="10">
        <v>480</v>
      </c>
      <c r="F5" s="10">
        <f>D5-B5</f>
        <v>0</v>
      </c>
      <c r="G5" s="10">
        <f>D5</f>
        <v>12</v>
      </c>
      <c r="H5" s="10">
        <v>12</v>
      </c>
      <c r="I5" s="11">
        <v>12</v>
      </c>
      <c r="J5" s="11">
        <f>SUM(G5:I5)</f>
        <v>36</v>
      </c>
      <c r="K5" s="12"/>
    </row>
    <row r="6" spans="1:11" ht="66.75" customHeight="1">
      <c r="A6" s="10" t="s">
        <v>68</v>
      </c>
      <c r="B6" s="10">
        <v>11</v>
      </c>
      <c r="C6" s="10">
        <v>489</v>
      </c>
      <c r="D6" s="10">
        <v>12</v>
      </c>
      <c r="E6" s="10">
        <f>D6*45</f>
        <v>540</v>
      </c>
      <c r="F6" s="10">
        <f>D6-B6</f>
        <v>1</v>
      </c>
      <c r="G6" s="10">
        <f>D6</f>
        <v>12</v>
      </c>
      <c r="H6" s="10">
        <v>12</v>
      </c>
      <c r="I6" s="1">
        <v>11</v>
      </c>
      <c r="J6" s="11">
        <f>SUM(G6:I6)</f>
        <v>35</v>
      </c>
      <c r="K6" s="13" t="s">
        <v>85</v>
      </c>
    </row>
    <row r="7" spans="1:11" ht="51" customHeight="1">
      <c r="A7" s="10" t="s">
        <v>69</v>
      </c>
      <c r="B7" s="10">
        <v>14</v>
      </c>
      <c r="C7" s="10">
        <v>632</v>
      </c>
      <c r="D7" s="10">
        <v>16</v>
      </c>
      <c r="E7" s="10">
        <f>D7*45</f>
        <v>720</v>
      </c>
      <c r="F7" s="10">
        <f>D7-B7</f>
        <v>2</v>
      </c>
      <c r="G7" s="10">
        <f>D7</f>
        <v>16</v>
      </c>
      <c r="H7" s="10">
        <v>16</v>
      </c>
      <c r="I7" s="1">
        <v>14</v>
      </c>
      <c r="J7" s="11">
        <f>SUM(G7:I7)</f>
        <v>46</v>
      </c>
      <c r="K7" s="14"/>
    </row>
    <row r="8" spans="1:11" ht="51" customHeight="1">
      <c r="A8" s="10" t="s">
        <v>59</v>
      </c>
      <c r="B8" s="10">
        <v>4</v>
      </c>
      <c r="C8" s="10">
        <v>176</v>
      </c>
      <c r="D8" s="10">
        <v>6</v>
      </c>
      <c r="E8" s="10">
        <f>D8*45</f>
        <v>270</v>
      </c>
      <c r="F8" s="10">
        <f>D8-B8</f>
        <v>2</v>
      </c>
      <c r="G8" s="10">
        <f>D8</f>
        <v>6</v>
      </c>
      <c r="H8" s="10">
        <v>5</v>
      </c>
      <c r="I8" s="1">
        <v>4</v>
      </c>
      <c r="J8" s="11">
        <f>SUM(G8:I8)</f>
        <v>15</v>
      </c>
      <c r="K8" s="15"/>
    </row>
    <row r="9" spans="1:11" ht="100.5" customHeight="1">
      <c r="A9" s="10" t="s">
        <v>56</v>
      </c>
      <c r="B9" s="10">
        <v>9</v>
      </c>
      <c r="C9" s="10">
        <v>422</v>
      </c>
      <c r="D9" s="10">
        <v>9</v>
      </c>
      <c r="E9" s="10">
        <f>D9*45</f>
        <v>405</v>
      </c>
      <c r="F9" s="10">
        <f>D9-B9</f>
        <v>0</v>
      </c>
      <c r="G9" s="10">
        <f>D9</f>
        <v>9</v>
      </c>
      <c r="H9" s="10">
        <v>9</v>
      </c>
      <c r="I9" s="1">
        <v>8</v>
      </c>
      <c r="J9" s="11">
        <f>SUM(G9:I9)</f>
        <v>26</v>
      </c>
      <c r="K9" s="16" t="s">
        <v>86</v>
      </c>
    </row>
  </sheetData>
  <mergeCells count="7">
    <mergeCell ref="A1:K1"/>
    <mergeCell ref="A2:A3"/>
    <mergeCell ref="B2:C2"/>
    <mergeCell ref="D2:E2"/>
    <mergeCell ref="F2:F3"/>
    <mergeCell ref="G2:J2"/>
    <mergeCell ref="K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H5" sqref="H5:H7"/>
    </sheetView>
  </sheetViews>
  <sheetFormatPr defaultColWidth="9.00390625" defaultRowHeight="13.5"/>
  <cols>
    <col min="1" max="1" width="9.00390625" style="17" customWidth="1"/>
    <col min="2" max="2" width="5.50390625" style="17" customWidth="1"/>
    <col min="3" max="3" width="8.125" style="17" customWidth="1"/>
    <col min="4" max="4" width="5.625" style="17" customWidth="1"/>
    <col min="5" max="5" width="8.00390625" style="17" customWidth="1"/>
    <col min="6" max="6" width="5.50390625" style="17" customWidth="1"/>
    <col min="7" max="7" width="10.25390625" style="17" customWidth="1"/>
    <col min="8" max="8" width="32.75390625" style="17" customWidth="1"/>
    <col min="9" max="16384" width="9.00390625" style="17" customWidth="1"/>
  </cols>
  <sheetData>
    <row r="1" spans="1:8" s="44" customFormat="1" ht="32.25" customHeight="1">
      <c r="A1" s="93" t="s">
        <v>78</v>
      </c>
      <c r="B1" s="93"/>
      <c r="C1" s="93"/>
      <c r="D1" s="93"/>
      <c r="E1" s="93"/>
      <c r="F1" s="93"/>
      <c r="G1" s="93"/>
      <c r="H1" s="93"/>
    </row>
    <row r="2" spans="1:8" ht="24" customHeight="1">
      <c r="A2" s="94" t="s">
        <v>51</v>
      </c>
      <c r="B2" s="94" t="s">
        <v>1</v>
      </c>
      <c r="C2" s="94"/>
      <c r="D2" s="94" t="s">
        <v>2</v>
      </c>
      <c r="E2" s="94"/>
      <c r="F2" s="94" t="s">
        <v>3</v>
      </c>
      <c r="G2" s="94" t="s">
        <v>70</v>
      </c>
      <c r="H2" s="94" t="s">
        <v>71</v>
      </c>
    </row>
    <row r="3" spans="1:8" ht="21" customHeight="1">
      <c r="A3" s="94"/>
      <c r="B3" s="18" t="s">
        <v>5</v>
      </c>
      <c r="C3" s="18" t="s">
        <v>6</v>
      </c>
      <c r="D3" s="18" t="s">
        <v>5</v>
      </c>
      <c r="E3" s="18" t="s">
        <v>6</v>
      </c>
      <c r="F3" s="94"/>
      <c r="G3" s="94"/>
      <c r="H3" s="94"/>
    </row>
    <row r="4" spans="1:8" ht="24.75" customHeight="1">
      <c r="A4" s="45" t="s">
        <v>13</v>
      </c>
      <c r="B4" s="45">
        <f>SUM(B5:B7)</f>
        <v>43</v>
      </c>
      <c r="C4" s="45">
        <f>SUM(C5:C7)</f>
        <v>1523</v>
      </c>
      <c r="D4" s="45">
        <f>SUM(D5:D7)</f>
        <v>51</v>
      </c>
      <c r="E4" s="45">
        <f>SUM(E5:E7)</f>
        <v>2165</v>
      </c>
      <c r="F4" s="45">
        <f>SUM(F5:F7)</f>
        <v>8</v>
      </c>
      <c r="G4" s="45">
        <v>161</v>
      </c>
      <c r="H4" s="45"/>
    </row>
    <row r="5" spans="1:8" ht="159" customHeight="1">
      <c r="A5" s="46" t="s">
        <v>72</v>
      </c>
      <c r="B5" s="47">
        <v>22</v>
      </c>
      <c r="C5" s="47">
        <v>848</v>
      </c>
      <c r="D5" s="47">
        <v>24</v>
      </c>
      <c r="E5" s="47">
        <v>1028</v>
      </c>
      <c r="F5" s="47">
        <v>2</v>
      </c>
      <c r="G5" s="47" t="s">
        <v>80</v>
      </c>
      <c r="H5" s="41" t="s">
        <v>87</v>
      </c>
    </row>
    <row r="6" spans="1:8" ht="183" customHeight="1">
      <c r="A6" s="48" t="s">
        <v>82</v>
      </c>
      <c r="B6" s="49">
        <v>15</v>
      </c>
      <c r="C6" s="49">
        <v>536</v>
      </c>
      <c r="D6" s="49">
        <v>18</v>
      </c>
      <c r="E6" s="49">
        <v>752</v>
      </c>
      <c r="F6" s="49">
        <v>3</v>
      </c>
      <c r="G6" s="95" t="s">
        <v>89</v>
      </c>
      <c r="H6" s="42" t="s">
        <v>90</v>
      </c>
    </row>
    <row r="7" spans="1:8" ht="119.25" customHeight="1">
      <c r="A7" s="50" t="s">
        <v>73</v>
      </c>
      <c r="B7" s="51">
        <v>6</v>
      </c>
      <c r="C7" s="51">
        <v>139</v>
      </c>
      <c r="D7" s="51">
        <v>9</v>
      </c>
      <c r="E7" s="51">
        <v>385</v>
      </c>
      <c r="F7" s="51">
        <v>3</v>
      </c>
      <c r="G7" s="51" t="s">
        <v>81</v>
      </c>
      <c r="H7" s="43" t="s">
        <v>88</v>
      </c>
    </row>
  </sheetData>
  <mergeCells count="7">
    <mergeCell ref="A1:H1"/>
    <mergeCell ref="A2:A3"/>
    <mergeCell ref="B2:C2"/>
    <mergeCell ref="D2:E2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"/>
    </sheetView>
  </sheetViews>
  <sheetFormatPr defaultColWidth="9.00390625" defaultRowHeight="13.5"/>
  <sheetData>
    <row r="1" ht="32.25" customHeight="1"/>
    <row r="2" ht="24" customHeight="1"/>
    <row r="3" ht="21" customHeight="1"/>
    <row r="4" ht="24.75" customHeight="1"/>
    <row r="5" ht="150.75" customHeight="1"/>
    <row r="6" ht="183" customHeight="1"/>
    <row r="7" ht="104.25" customHeight="1"/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2020-04-19T09:03:49Z</cp:lastPrinted>
  <dcterms:created xsi:type="dcterms:W3CDTF">2016-02-27T10:52:00Z</dcterms:created>
  <dcterms:modified xsi:type="dcterms:W3CDTF">2020-05-07T07:45:50Z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