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<sst xmlns="http://schemas.openxmlformats.org/spreadsheetml/2006/main" count="78" uniqueCount="40">
  <si>
    <t>单位：元</t>
  </si>
  <si>
    <t>退休人数</t>
  </si>
  <si>
    <t>遗属补助经费</t>
  </si>
  <si>
    <t>退休人活动经费</t>
  </si>
  <si>
    <t>公务员补助金</t>
  </si>
  <si>
    <t>小计</t>
  </si>
  <si>
    <t>人数</t>
  </si>
  <si>
    <t>生活困难补助</t>
  </si>
  <si>
    <t xml:space="preserve"> </t>
  </si>
  <si>
    <t>合计</t>
  </si>
  <si>
    <t xml:space="preserve"> </t>
  </si>
  <si>
    <t>0</t>
  </si>
  <si>
    <t xml:space="preserve">2020年基层医疗机构退休人员及遗属费用补助预算表   </t>
  </si>
  <si>
    <t xml:space="preserve"> 退休人活动经费按600元/人安排；公务员补助金按4954元/人安排；遗属补助按象人社[2015]90号文件按实测算。</t>
  </si>
  <si>
    <t>小计</t>
  </si>
  <si>
    <t>丹城分院</t>
  </si>
  <si>
    <t>贤庠分院</t>
  </si>
  <si>
    <t xml:space="preserve"> 定塘分院</t>
  </si>
  <si>
    <t>大徐分院</t>
  </si>
  <si>
    <t>黄避岙分院</t>
  </si>
  <si>
    <t>涂茨分院</t>
  </si>
  <si>
    <t>新桥分院</t>
  </si>
  <si>
    <t>单位名称</t>
  </si>
  <si>
    <t>第一人民医院医疗健康集团</t>
  </si>
  <si>
    <t>台胞医院医疗健康集团</t>
  </si>
  <si>
    <t>中医医院医疗健康集团</t>
  </si>
  <si>
    <t>附表二</t>
  </si>
  <si>
    <t xml:space="preserve"> 鹤浦分院</t>
  </si>
  <si>
    <t>石浦分院</t>
  </si>
  <si>
    <t xml:space="preserve"> 晓塘分院</t>
  </si>
  <si>
    <t xml:space="preserve"> 高塘岛分院</t>
  </si>
  <si>
    <t>爵溪分院</t>
  </si>
  <si>
    <t>西周分院</t>
  </si>
  <si>
    <t>墙头分院</t>
  </si>
  <si>
    <t>东陈分院</t>
  </si>
  <si>
    <t>茅洋分院</t>
  </si>
  <si>
    <t>泗洲头分院</t>
  </si>
  <si>
    <t xml:space="preserve">2021年基层医疗机构退休人员及遗属费用补助预算表   </t>
  </si>
  <si>
    <t>0</t>
  </si>
  <si>
    <t xml:space="preserve"> 退休人活动经费按900元/人安排；公务员补助金按3815元/人安排；遗属补助按象人社[2020]90号文件按实测算。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</si>
</sst>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;[Red]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2"/>
      <name val="宋体"/>
      <family val="2"/>
    </font>
    <font>
      <b/>
      <sz val="16"/>
      <name val="仿宋_GB2312"/>
      <family val="3"/>
    </font>
    <font>
      <sz val="10"/>
      <name val="仿宋_GB2312"/>
      <family val="3"/>
    </font>
    <font>
      <sz val="10"/>
      <name val="宋体"/>
      <family val="2"/>
    </font>
    <font>
      <sz val="12"/>
      <name val="仿宋_GB2312"/>
      <family val="3"/>
    </font>
    <font>
      <sz val="10"/>
      <color indexed="8"/>
      <name val="宋体"/>
      <family val="2"/>
    </font>
    <font>
      <sz val="12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 applyProtection="0">
      <alignment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6" fillId="0" borderId="0" xfId="20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49" fontId="6" fillId="0" borderId="1" xfId="20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>
      <alignment horizontal="center" vertical="center" wrapText="1"/>
      <protection/>
    </xf>
    <xf numFmtId="177" fontId="6" fillId="0" borderId="2" xfId="21" applyNumberFormat="1" applyFont="1" applyFill="1" applyBorder="1" applyAlignment="1">
      <alignment horizontal="center" vertical="center" wrapText="1"/>
    </xf>
    <xf numFmtId="177" fontId="6" fillId="0" borderId="1" xfId="21" applyNumberFormat="1" applyFont="1" applyFill="1" applyBorder="1" applyAlignment="1">
      <alignment horizontal="center" vertical="center" wrapText="1"/>
    </xf>
    <xf numFmtId="177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Alignment="1">
      <alignment/>
    </xf>
    <xf numFmtId="0" fontId="4" fillId="0" borderId="0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right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常规_Sheet1_Sheet1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IV65536"/>
    </sheetView>
  </sheetViews>
  <sheetFormatPr defaultColWidth="9.140625" defaultRowHeight="15"/>
  <cols>
    <col min="1" max="1" width="4.57421875" style="1" customWidth="1"/>
    <col min="2" max="2" width="19.8515625" style="3" customWidth="1"/>
    <col min="3" max="3" width="8.00390625" style="1" customWidth="1"/>
    <col min="4" max="4" width="14.421875" style="1" customWidth="1"/>
    <col min="5" max="5" width="12.140625" style="1" customWidth="1"/>
    <col min="6" max="6" width="9.00390625" style="1" customWidth="1"/>
    <col min="7" max="7" width="6.57421875" style="1" customWidth="1"/>
    <col min="8" max="8" width="12.421875" style="1" customWidth="1"/>
    <col min="9" max="16384" width="9.00390625" style="1" customWidth="1"/>
  </cols>
  <sheetData>
    <row r="1" spans="1:2" ht="14.25">
      <c r="A1" s="18" t="s">
        <v>26</v>
      </c>
      <c r="B1" s="18"/>
    </row>
    <row r="2" spans="1:8" ht="38.25" customHeight="1">
      <c r="A2" s="19" t="s">
        <v>12</v>
      </c>
      <c r="B2" s="19"/>
      <c r="C2" s="19"/>
      <c r="D2" s="19"/>
      <c r="E2" s="19"/>
      <c r="F2" s="19"/>
      <c r="G2" s="19"/>
      <c r="H2" s="19"/>
    </row>
    <row r="3" spans="1:8" ht="24.75" customHeight="1">
      <c r="A3" s="20" t="s">
        <v>10</v>
      </c>
      <c r="B3" s="20"/>
      <c r="C3" s="20"/>
      <c r="D3" s="2"/>
      <c r="E3" s="2"/>
      <c r="F3" s="21" t="s">
        <v>0</v>
      </c>
      <c r="G3" s="21"/>
      <c r="H3" s="21"/>
    </row>
    <row r="4" spans="1:8" ht="27" customHeight="1">
      <c r="A4" s="27" t="s">
        <v>22</v>
      </c>
      <c r="B4" s="28"/>
      <c r="C4" s="22" t="s">
        <v>1</v>
      </c>
      <c r="D4" s="24"/>
      <c r="E4" s="24"/>
      <c r="F4" s="25"/>
      <c r="G4" s="26" t="s">
        <v>2</v>
      </c>
      <c r="H4" s="26"/>
    </row>
    <row r="5" spans="1:8" ht="27" customHeight="1">
      <c r="A5" s="29"/>
      <c r="B5" s="30"/>
      <c r="C5" s="23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ht="27" customHeight="1">
      <c r="A6" s="14" t="s">
        <v>23</v>
      </c>
      <c r="B6" s="5" t="s">
        <v>15</v>
      </c>
      <c r="C6" s="9">
        <v>45</v>
      </c>
      <c r="D6" s="4">
        <v>27000</v>
      </c>
      <c r="E6" s="4">
        <v>222930</v>
      </c>
      <c r="F6" s="4">
        <f>D6+E6</f>
        <v>249930</v>
      </c>
      <c r="G6" s="7">
        <v>6</v>
      </c>
      <c r="H6" s="8">
        <v>93240</v>
      </c>
    </row>
    <row r="7" spans="1:8" ht="27" customHeight="1">
      <c r="A7" s="15"/>
      <c r="B7" s="5" t="s">
        <v>16</v>
      </c>
      <c r="C7" s="9">
        <v>17</v>
      </c>
      <c r="D7" s="4">
        <v>10200</v>
      </c>
      <c r="E7" s="4">
        <v>84218</v>
      </c>
      <c r="F7" s="4">
        <f aca="true" t="shared" si="0" ref="F7:F24">D7+E7</f>
        <v>94418</v>
      </c>
      <c r="G7" s="8">
        <v>1</v>
      </c>
      <c r="H7" s="8">
        <v>15540</v>
      </c>
    </row>
    <row r="8" spans="1:8" ht="27" customHeight="1">
      <c r="A8" s="15"/>
      <c r="B8" s="5" t="s">
        <v>17</v>
      </c>
      <c r="C8" s="8">
        <v>14</v>
      </c>
      <c r="D8" s="4">
        <v>8400</v>
      </c>
      <c r="E8" s="4">
        <v>69356</v>
      </c>
      <c r="F8" s="4">
        <f t="shared" si="0"/>
        <v>77756</v>
      </c>
      <c r="G8" s="7" t="s">
        <v>11</v>
      </c>
      <c r="H8" s="7"/>
    </row>
    <row r="9" spans="1:8" ht="27" customHeight="1">
      <c r="A9" s="15"/>
      <c r="B9" s="5" t="s">
        <v>18</v>
      </c>
      <c r="C9" s="9">
        <v>11</v>
      </c>
      <c r="D9" s="4">
        <v>6600</v>
      </c>
      <c r="E9" s="4">
        <v>54494</v>
      </c>
      <c r="F9" s="4">
        <f>D9+E9</f>
        <v>61094</v>
      </c>
      <c r="G9" s="7">
        <v>3</v>
      </c>
      <c r="H9" s="7">
        <v>46620</v>
      </c>
    </row>
    <row r="10" spans="1:8" ht="27" customHeight="1">
      <c r="A10" s="15"/>
      <c r="B10" s="5" t="s">
        <v>19</v>
      </c>
      <c r="C10" s="9">
        <v>2</v>
      </c>
      <c r="D10" s="4">
        <v>1200</v>
      </c>
      <c r="E10" s="4">
        <v>9908</v>
      </c>
      <c r="F10" s="4">
        <f>D10+E10</f>
        <v>11108</v>
      </c>
      <c r="G10" s="7">
        <v>1</v>
      </c>
      <c r="H10" s="8">
        <v>15540</v>
      </c>
    </row>
    <row r="11" spans="1:8" ht="27" customHeight="1">
      <c r="A11" s="15"/>
      <c r="B11" s="5" t="s">
        <v>20</v>
      </c>
      <c r="C11" s="9">
        <v>10</v>
      </c>
      <c r="D11" s="4">
        <v>6000</v>
      </c>
      <c r="E11" s="4">
        <v>49540</v>
      </c>
      <c r="F11" s="4">
        <f>D11+E11</f>
        <v>55540</v>
      </c>
      <c r="G11" s="7">
        <v>2</v>
      </c>
      <c r="H11" s="7">
        <v>31080</v>
      </c>
    </row>
    <row r="12" spans="1:8" ht="27" customHeight="1">
      <c r="A12" s="16"/>
      <c r="B12" s="5" t="s">
        <v>21</v>
      </c>
      <c r="C12" s="9">
        <v>5</v>
      </c>
      <c r="D12" s="4">
        <v>3000</v>
      </c>
      <c r="E12" s="4">
        <v>24770</v>
      </c>
      <c r="F12" s="4">
        <f>D12+E12</f>
        <v>27770</v>
      </c>
      <c r="G12" s="7">
        <v>1</v>
      </c>
      <c r="H12" s="8">
        <v>15540</v>
      </c>
    </row>
    <row r="13" spans="1:8" ht="27" customHeight="1">
      <c r="A13" s="6"/>
      <c r="B13" s="5" t="s">
        <v>14</v>
      </c>
      <c r="C13" s="9">
        <f aca="true" t="shared" si="1" ref="C13:H13">SUM(C6:C12)</f>
        <v>104</v>
      </c>
      <c r="D13" s="9">
        <f t="shared" si="1"/>
        <v>62400</v>
      </c>
      <c r="E13" s="9">
        <f t="shared" si="1"/>
        <v>515216</v>
      </c>
      <c r="F13" s="4">
        <f t="shared" si="1"/>
        <v>577616</v>
      </c>
      <c r="G13" s="9">
        <f t="shared" si="1"/>
        <v>14</v>
      </c>
      <c r="H13" s="9">
        <f t="shared" si="1"/>
        <v>217560</v>
      </c>
    </row>
    <row r="14" spans="1:8" ht="27" customHeight="1">
      <c r="A14" s="14" t="s">
        <v>24</v>
      </c>
      <c r="B14" s="5" t="s">
        <v>27</v>
      </c>
      <c r="C14" s="8">
        <v>15</v>
      </c>
      <c r="D14" s="4">
        <v>9000</v>
      </c>
      <c r="E14" s="4">
        <v>74310</v>
      </c>
      <c r="F14" s="4">
        <f t="shared" si="0"/>
        <v>83310</v>
      </c>
      <c r="G14" s="7">
        <v>2</v>
      </c>
      <c r="H14" s="7">
        <v>31080</v>
      </c>
    </row>
    <row r="15" spans="1:8" ht="27" customHeight="1">
      <c r="A15" s="15"/>
      <c r="B15" s="5" t="s">
        <v>28</v>
      </c>
      <c r="C15" s="7">
        <v>62</v>
      </c>
      <c r="D15" s="4">
        <v>37200</v>
      </c>
      <c r="E15" s="4">
        <v>307148</v>
      </c>
      <c r="F15" s="4">
        <f t="shared" si="0"/>
        <v>344348</v>
      </c>
      <c r="G15" s="7">
        <v>1</v>
      </c>
      <c r="H15" s="7">
        <v>15540</v>
      </c>
    </row>
    <row r="16" spans="1:8" ht="27" customHeight="1">
      <c r="A16" s="15"/>
      <c r="B16" s="5" t="s">
        <v>29</v>
      </c>
      <c r="C16" s="7">
        <v>5</v>
      </c>
      <c r="D16" s="4">
        <v>3000</v>
      </c>
      <c r="E16" s="4">
        <v>24770</v>
      </c>
      <c r="F16" s="4">
        <f>D16+E16</f>
        <v>27770</v>
      </c>
      <c r="G16" s="7">
        <v>2</v>
      </c>
      <c r="H16" s="8">
        <v>31080</v>
      </c>
    </row>
    <row r="17" spans="1:8" ht="27" customHeight="1">
      <c r="A17" s="16"/>
      <c r="B17" s="5" t="s">
        <v>30</v>
      </c>
      <c r="C17" s="8">
        <v>3</v>
      </c>
      <c r="D17" s="4">
        <v>1800</v>
      </c>
      <c r="E17" s="4">
        <v>14862</v>
      </c>
      <c r="F17" s="4">
        <f>D17+E17</f>
        <v>16662</v>
      </c>
      <c r="G17" s="7">
        <v>1</v>
      </c>
      <c r="H17" s="7">
        <v>15540</v>
      </c>
    </row>
    <row r="18" spans="1:8" ht="27" customHeight="1">
      <c r="A18" s="6"/>
      <c r="B18" s="5" t="s">
        <v>14</v>
      </c>
      <c r="C18" s="8">
        <f aca="true" t="shared" si="2" ref="C18:H18">SUM(C14:C17)</f>
        <v>85</v>
      </c>
      <c r="D18" s="8">
        <f t="shared" si="2"/>
        <v>51000</v>
      </c>
      <c r="E18" s="8">
        <f t="shared" si="2"/>
        <v>421090</v>
      </c>
      <c r="F18" s="4">
        <f t="shared" si="2"/>
        <v>472090</v>
      </c>
      <c r="G18" s="8">
        <f t="shared" si="2"/>
        <v>6</v>
      </c>
      <c r="H18" s="8">
        <f t="shared" si="2"/>
        <v>93240</v>
      </c>
    </row>
    <row r="19" spans="1:8" ht="27" customHeight="1">
      <c r="A19" s="14" t="s">
        <v>25</v>
      </c>
      <c r="B19" s="5" t="s">
        <v>31</v>
      </c>
      <c r="C19" s="9">
        <v>18</v>
      </c>
      <c r="D19" s="4">
        <v>10800</v>
      </c>
      <c r="E19" s="4">
        <v>89172</v>
      </c>
      <c r="F19" s="4">
        <f t="shared" si="0"/>
        <v>99972</v>
      </c>
      <c r="G19" s="7">
        <v>0</v>
      </c>
      <c r="H19" s="7">
        <v>0</v>
      </c>
    </row>
    <row r="20" spans="1:8" ht="27" customHeight="1">
      <c r="A20" s="15"/>
      <c r="B20" s="5" t="s">
        <v>32</v>
      </c>
      <c r="C20" s="9">
        <v>36</v>
      </c>
      <c r="D20" s="4">
        <v>21600</v>
      </c>
      <c r="E20" s="4">
        <v>178344</v>
      </c>
      <c r="F20" s="4">
        <f>D20+E20</f>
        <v>199944</v>
      </c>
      <c r="G20" s="7">
        <v>5</v>
      </c>
      <c r="H20" s="7">
        <v>77700</v>
      </c>
    </row>
    <row r="21" spans="1:8" ht="27" customHeight="1">
      <c r="A21" s="15"/>
      <c r="B21" s="5" t="s">
        <v>33</v>
      </c>
      <c r="C21" s="9">
        <v>11</v>
      </c>
      <c r="D21" s="4">
        <v>6600</v>
      </c>
      <c r="E21" s="4">
        <v>54494</v>
      </c>
      <c r="F21" s="4">
        <f t="shared" si="0"/>
        <v>61094</v>
      </c>
      <c r="G21" s="7">
        <v>1</v>
      </c>
      <c r="H21" s="7">
        <v>15540</v>
      </c>
    </row>
    <row r="22" spans="1:8" ht="27" customHeight="1">
      <c r="A22" s="15"/>
      <c r="B22" s="5" t="s">
        <v>34</v>
      </c>
      <c r="C22" s="9">
        <v>5</v>
      </c>
      <c r="D22" s="4">
        <v>3000</v>
      </c>
      <c r="E22" s="4">
        <v>24770</v>
      </c>
      <c r="F22" s="4">
        <f t="shared" si="0"/>
        <v>27770</v>
      </c>
      <c r="G22" s="7">
        <v>0</v>
      </c>
      <c r="H22" s="7">
        <v>0</v>
      </c>
    </row>
    <row r="23" spans="1:8" ht="27" customHeight="1">
      <c r="A23" s="15"/>
      <c r="B23" s="5" t="s">
        <v>35</v>
      </c>
      <c r="C23" s="9">
        <v>2</v>
      </c>
      <c r="D23" s="4">
        <v>1200</v>
      </c>
      <c r="E23" s="4">
        <v>9908</v>
      </c>
      <c r="F23" s="4">
        <f t="shared" si="0"/>
        <v>11108</v>
      </c>
      <c r="G23" s="7">
        <v>1</v>
      </c>
      <c r="H23" s="8">
        <v>15540</v>
      </c>
    </row>
    <row r="24" spans="1:8" ht="27" customHeight="1">
      <c r="A24" s="15"/>
      <c r="B24" s="5" t="s">
        <v>36</v>
      </c>
      <c r="C24" s="9">
        <v>5</v>
      </c>
      <c r="D24" s="4">
        <v>3000</v>
      </c>
      <c r="E24" s="4">
        <v>24770</v>
      </c>
      <c r="F24" s="4">
        <f t="shared" si="0"/>
        <v>27770</v>
      </c>
      <c r="G24" s="8">
        <v>2</v>
      </c>
      <c r="H24" s="8">
        <v>31080</v>
      </c>
    </row>
    <row r="25" spans="1:8" ht="27" customHeight="1">
      <c r="A25" s="16"/>
      <c r="B25" s="5" t="s">
        <v>14</v>
      </c>
      <c r="C25" s="9">
        <f aca="true" t="shared" si="3" ref="C25:H25">SUM(C19:C24)</f>
        <v>77</v>
      </c>
      <c r="D25" s="9">
        <f t="shared" si="3"/>
        <v>46200</v>
      </c>
      <c r="E25" s="9">
        <f t="shared" si="3"/>
        <v>381458</v>
      </c>
      <c r="F25" s="9">
        <f t="shared" si="3"/>
        <v>427658</v>
      </c>
      <c r="G25" s="9">
        <f t="shared" si="3"/>
        <v>9</v>
      </c>
      <c r="H25" s="9">
        <f t="shared" si="3"/>
        <v>139860</v>
      </c>
    </row>
    <row r="26" spans="1:8" ht="27" customHeight="1">
      <c r="A26" s="6" t="s">
        <v>8</v>
      </c>
      <c r="B26" s="6" t="s">
        <v>9</v>
      </c>
      <c r="C26" s="9">
        <f aca="true" t="shared" si="4" ref="C26:H26">SUM(C13+C18+C25)</f>
        <v>266</v>
      </c>
      <c r="D26" s="9">
        <f t="shared" si="4"/>
        <v>159600</v>
      </c>
      <c r="E26" s="9">
        <f t="shared" si="4"/>
        <v>1317764</v>
      </c>
      <c r="F26" s="9">
        <f t="shared" si="4"/>
        <v>1477364</v>
      </c>
      <c r="G26" s="9">
        <f t="shared" si="4"/>
        <v>29</v>
      </c>
      <c r="H26" s="9">
        <f t="shared" si="4"/>
        <v>450660</v>
      </c>
    </row>
    <row r="27" spans="1:8" ht="30" customHeight="1">
      <c r="A27" s="17" t="s">
        <v>13</v>
      </c>
      <c r="B27" s="17"/>
      <c r="C27" s="17"/>
      <c r="D27" s="17"/>
      <c r="E27" s="17"/>
      <c r="F27" s="17"/>
      <c r="G27" s="17"/>
      <c r="H27" s="17"/>
    </row>
  </sheetData>
  <mergeCells count="12">
    <mergeCell ref="A4:B5"/>
    <mergeCell ref="A6:A12"/>
    <mergeCell ref="A14:A17"/>
    <mergeCell ref="A19:A25"/>
    <mergeCell ref="A27:H27"/>
    <mergeCell ref="A1:B1"/>
    <mergeCell ref="A2:H2"/>
    <mergeCell ref="A3:C3"/>
    <mergeCell ref="F3:H3"/>
    <mergeCell ref="C4:C5"/>
    <mergeCell ref="D4:F4"/>
    <mergeCell ref="G4:H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T2" sqref="T2"/>
    </sheetView>
  </sheetViews>
  <sheetFormatPr defaultColWidth="9.140625" defaultRowHeight="15"/>
  <cols>
    <col min="1" max="1" width="4.57421875" style="1" customWidth="1"/>
    <col min="2" max="2" width="19.8515625" style="3" customWidth="1"/>
    <col min="3" max="3" width="8.00390625" style="1" customWidth="1"/>
    <col min="4" max="4" width="14.421875" style="1" customWidth="1"/>
    <col min="5" max="5" width="12.140625" style="1" customWidth="1"/>
    <col min="6" max="6" width="9.00390625" style="1" customWidth="1"/>
    <col min="7" max="7" width="6.57421875" style="1" customWidth="1"/>
    <col min="8" max="8" width="12.421875" style="1" customWidth="1"/>
    <col min="9" max="16384" width="9.00390625" style="1" customWidth="1"/>
  </cols>
  <sheetData>
    <row r="1" spans="1:2" ht="14.25">
      <c r="A1" s="18" t="s">
        <v>26</v>
      </c>
      <c r="B1" s="18"/>
    </row>
    <row r="2" spans="1:8" ht="38.25" customHeight="1">
      <c r="A2" s="19" t="s">
        <v>37</v>
      </c>
      <c r="B2" s="19"/>
      <c r="C2" s="19"/>
      <c r="D2" s="19"/>
      <c r="E2" s="19"/>
      <c r="F2" s="19"/>
      <c r="G2" s="19"/>
      <c r="H2" s="19"/>
    </row>
    <row r="3" spans="1:8" ht="24.75" customHeight="1">
      <c r="A3" s="20" t="s">
        <v>10</v>
      </c>
      <c r="B3" s="20"/>
      <c r="C3" s="20"/>
      <c r="D3" s="2"/>
      <c r="E3" s="2"/>
      <c r="F3" s="21" t="s">
        <v>0</v>
      </c>
      <c r="G3" s="21"/>
      <c r="H3" s="21"/>
    </row>
    <row r="4" spans="1:8" ht="27" customHeight="1">
      <c r="A4" s="27" t="s">
        <v>22</v>
      </c>
      <c r="B4" s="28"/>
      <c r="C4" s="22" t="s">
        <v>1</v>
      </c>
      <c r="D4" s="24"/>
      <c r="E4" s="24"/>
      <c r="F4" s="25"/>
      <c r="G4" s="26" t="s">
        <v>2</v>
      </c>
      <c r="H4" s="26"/>
    </row>
    <row r="5" spans="1:8" ht="27" customHeight="1">
      <c r="A5" s="29"/>
      <c r="B5" s="30"/>
      <c r="C5" s="23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ht="27" customHeight="1">
      <c r="A6" s="14" t="s">
        <v>23</v>
      </c>
      <c r="B6" s="5" t="s">
        <v>15</v>
      </c>
      <c r="C6" s="10">
        <v>49</v>
      </c>
      <c r="D6" s="11">
        <f>900*C6</f>
        <v>44100</v>
      </c>
      <c r="E6" s="11">
        <f>3815*C6</f>
        <v>186935</v>
      </c>
      <c r="F6" s="13">
        <f>D6+E6</f>
        <v>231035</v>
      </c>
      <c r="G6" s="6">
        <v>5</v>
      </c>
      <c r="H6" s="6">
        <f>G6*16260</f>
        <v>81300</v>
      </c>
    </row>
    <row r="7" spans="1:8" ht="27" customHeight="1">
      <c r="A7" s="15"/>
      <c r="B7" s="5" t="s">
        <v>16</v>
      </c>
      <c r="C7" s="10">
        <v>17</v>
      </c>
      <c r="D7" s="11">
        <f aca="true" t="shared" si="0" ref="D7:D24">900*C7</f>
        <v>15300</v>
      </c>
      <c r="E7" s="11">
        <f aca="true" t="shared" si="1" ref="E7:E24">3815*C7</f>
        <v>64855</v>
      </c>
      <c r="F7" s="13">
        <f aca="true" t="shared" si="2" ref="F7:F24">D7+E7</f>
        <v>80155</v>
      </c>
      <c r="G7" s="6">
        <v>1</v>
      </c>
      <c r="H7" s="6">
        <f aca="true" t="shared" si="3" ref="H7:H24">G7*16260</f>
        <v>16260</v>
      </c>
    </row>
    <row r="8" spans="1:8" ht="27" customHeight="1">
      <c r="A8" s="15"/>
      <c r="B8" s="5" t="s">
        <v>17</v>
      </c>
      <c r="C8" s="10">
        <v>14</v>
      </c>
      <c r="D8" s="11">
        <f t="shared" si="0"/>
        <v>12600</v>
      </c>
      <c r="E8" s="11">
        <f t="shared" si="1"/>
        <v>53410</v>
      </c>
      <c r="F8" s="13">
        <f t="shared" si="2"/>
        <v>66010</v>
      </c>
      <c r="G8" s="12">
        <v>0</v>
      </c>
      <c r="H8" s="6">
        <f t="shared" si="3"/>
        <v>0</v>
      </c>
    </row>
    <row r="9" spans="1:8" ht="27" customHeight="1">
      <c r="A9" s="15"/>
      <c r="B9" s="5" t="s">
        <v>18</v>
      </c>
      <c r="C9" s="10">
        <v>14</v>
      </c>
      <c r="D9" s="11">
        <f t="shared" si="0"/>
        <v>12600</v>
      </c>
      <c r="E9" s="11">
        <f t="shared" si="1"/>
        <v>53410</v>
      </c>
      <c r="F9" s="13">
        <f t="shared" si="2"/>
        <v>66010</v>
      </c>
      <c r="G9" s="12">
        <v>3</v>
      </c>
      <c r="H9" s="6">
        <f t="shared" si="3"/>
        <v>48780</v>
      </c>
    </row>
    <row r="10" spans="1:8" ht="27" customHeight="1">
      <c r="A10" s="15"/>
      <c r="B10" s="5" t="s">
        <v>19</v>
      </c>
      <c r="C10" s="10">
        <v>2</v>
      </c>
      <c r="D10" s="11">
        <f t="shared" si="0"/>
        <v>1800</v>
      </c>
      <c r="E10" s="11">
        <f t="shared" si="1"/>
        <v>7630</v>
      </c>
      <c r="F10" s="13">
        <f t="shared" si="2"/>
        <v>9430</v>
      </c>
      <c r="G10" s="6">
        <v>1</v>
      </c>
      <c r="H10" s="6">
        <v>19980</v>
      </c>
    </row>
    <row r="11" spans="1:8" ht="27" customHeight="1">
      <c r="A11" s="15"/>
      <c r="B11" s="5" t="s">
        <v>20</v>
      </c>
      <c r="C11" s="10">
        <v>10</v>
      </c>
      <c r="D11" s="11">
        <f t="shared" si="0"/>
        <v>9000</v>
      </c>
      <c r="E11" s="11">
        <f t="shared" si="1"/>
        <v>38150</v>
      </c>
      <c r="F11" s="13">
        <f t="shared" si="2"/>
        <v>47150</v>
      </c>
      <c r="G11" s="6">
        <v>2</v>
      </c>
      <c r="H11" s="6">
        <f t="shared" si="3"/>
        <v>32520</v>
      </c>
    </row>
    <row r="12" spans="1:8" ht="27" customHeight="1">
      <c r="A12" s="16"/>
      <c r="B12" s="5" t="s">
        <v>21</v>
      </c>
      <c r="C12" s="10">
        <v>4</v>
      </c>
      <c r="D12" s="11">
        <f t="shared" si="0"/>
        <v>3600</v>
      </c>
      <c r="E12" s="11">
        <f t="shared" si="1"/>
        <v>15260</v>
      </c>
      <c r="F12" s="13">
        <f t="shared" si="2"/>
        <v>18860</v>
      </c>
      <c r="G12" s="6">
        <v>1</v>
      </c>
      <c r="H12" s="6">
        <f t="shared" si="3"/>
        <v>16260</v>
      </c>
    </row>
    <row r="13" spans="1:8" ht="27" customHeight="1">
      <c r="A13" s="6"/>
      <c r="B13" s="5" t="s">
        <v>14</v>
      </c>
      <c r="C13" s="9">
        <f aca="true" t="shared" si="4" ref="C13:H13">SUM(C6:C12)</f>
        <v>110</v>
      </c>
      <c r="D13" s="9">
        <f t="shared" si="4"/>
        <v>99000</v>
      </c>
      <c r="E13" s="9">
        <f t="shared" si="4"/>
        <v>419650</v>
      </c>
      <c r="F13" s="9">
        <f t="shared" si="4"/>
        <v>518650</v>
      </c>
      <c r="G13" s="9">
        <f t="shared" si="4"/>
        <v>13</v>
      </c>
      <c r="H13" s="9">
        <f t="shared" si="4"/>
        <v>215100</v>
      </c>
    </row>
    <row r="14" spans="1:8" ht="27" customHeight="1">
      <c r="A14" s="14" t="s">
        <v>24</v>
      </c>
      <c r="B14" s="5" t="s">
        <v>27</v>
      </c>
      <c r="C14" s="8">
        <v>15</v>
      </c>
      <c r="D14" s="11">
        <f t="shared" si="0"/>
        <v>13500</v>
      </c>
      <c r="E14" s="11">
        <f t="shared" si="1"/>
        <v>57225</v>
      </c>
      <c r="F14" s="13">
        <f t="shared" si="2"/>
        <v>70725</v>
      </c>
      <c r="G14" s="7">
        <v>3</v>
      </c>
      <c r="H14" s="6">
        <f t="shared" si="3"/>
        <v>48780</v>
      </c>
    </row>
    <row r="15" spans="1:8" ht="27" customHeight="1">
      <c r="A15" s="15"/>
      <c r="B15" s="5" t="s">
        <v>28</v>
      </c>
      <c r="C15" s="7">
        <v>62</v>
      </c>
      <c r="D15" s="11">
        <f t="shared" si="0"/>
        <v>55800</v>
      </c>
      <c r="E15" s="11">
        <f t="shared" si="1"/>
        <v>236530</v>
      </c>
      <c r="F15" s="13">
        <f t="shared" si="2"/>
        <v>292330</v>
      </c>
      <c r="G15" s="7" t="s">
        <v>38</v>
      </c>
      <c r="H15" s="6">
        <f t="shared" si="3"/>
        <v>0</v>
      </c>
    </row>
    <row r="16" spans="1:8" ht="27" customHeight="1">
      <c r="A16" s="15"/>
      <c r="B16" s="5" t="s">
        <v>29</v>
      </c>
      <c r="C16" s="7">
        <v>5</v>
      </c>
      <c r="D16" s="11">
        <f t="shared" si="0"/>
        <v>4500</v>
      </c>
      <c r="E16" s="11">
        <f t="shared" si="1"/>
        <v>19075</v>
      </c>
      <c r="F16" s="13">
        <f t="shared" si="2"/>
        <v>23575</v>
      </c>
      <c r="G16" s="7">
        <v>2</v>
      </c>
      <c r="H16" s="6">
        <f t="shared" si="3"/>
        <v>32520</v>
      </c>
    </row>
    <row r="17" spans="1:8" ht="27" customHeight="1">
      <c r="A17" s="16"/>
      <c r="B17" s="5" t="s">
        <v>30</v>
      </c>
      <c r="C17" s="8">
        <v>3</v>
      </c>
      <c r="D17" s="11">
        <f t="shared" si="0"/>
        <v>2700</v>
      </c>
      <c r="E17" s="11">
        <f t="shared" si="1"/>
        <v>11445</v>
      </c>
      <c r="F17" s="13">
        <f t="shared" si="2"/>
        <v>14145</v>
      </c>
      <c r="G17" s="7">
        <v>1</v>
      </c>
      <c r="H17" s="6">
        <f t="shared" si="3"/>
        <v>16260</v>
      </c>
    </row>
    <row r="18" spans="1:8" ht="27" customHeight="1">
      <c r="A18" s="6"/>
      <c r="B18" s="5" t="s">
        <v>14</v>
      </c>
      <c r="C18" s="8">
        <f aca="true" t="shared" si="5" ref="C18:H18">SUM(C14:C17)</f>
        <v>85</v>
      </c>
      <c r="D18" s="8">
        <f t="shared" si="5"/>
        <v>76500</v>
      </c>
      <c r="E18" s="8">
        <f t="shared" si="5"/>
        <v>324275</v>
      </c>
      <c r="F18" s="8">
        <f t="shared" si="5"/>
        <v>400775</v>
      </c>
      <c r="G18" s="8">
        <f t="shared" si="5"/>
        <v>6</v>
      </c>
      <c r="H18" s="8">
        <f t="shared" si="5"/>
        <v>97560</v>
      </c>
    </row>
    <row r="19" spans="1:8" ht="27" customHeight="1">
      <c r="A19" s="14" t="s">
        <v>25</v>
      </c>
      <c r="B19" s="5" t="s">
        <v>31</v>
      </c>
      <c r="C19" s="9">
        <v>18</v>
      </c>
      <c r="D19" s="11">
        <f t="shared" si="0"/>
        <v>16200</v>
      </c>
      <c r="E19" s="11">
        <f t="shared" si="1"/>
        <v>68670</v>
      </c>
      <c r="F19" s="13">
        <f t="shared" si="2"/>
        <v>84870</v>
      </c>
      <c r="G19" s="7">
        <v>0</v>
      </c>
      <c r="H19" s="6">
        <f t="shared" si="3"/>
        <v>0</v>
      </c>
    </row>
    <row r="20" spans="1:8" ht="27" customHeight="1">
      <c r="A20" s="15"/>
      <c r="B20" s="5" t="s">
        <v>32</v>
      </c>
      <c r="C20" s="9">
        <v>36</v>
      </c>
      <c r="D20" s="11">
        <f t="shared" si="0"/>
        <v>32400</v>
      </c>
      <c r="E20" s="11">
        <f t="shared" si="1"/>
        <v>137340</v>
      </c>
      <c r="F20" s="13">
        <f t="shared" si="2"/>
        <v>169740</v>
      </c>
      <c r="G20" s="7">
        <v>2</v>
      </c>
      <c r="H20" s="6">
        <f t="shared" si="3"/>
        <v>32520</v>
      </c>
    </row>
    <row r="21" spans="1:8" ht="27" customHeight="1">
      <c r="A21" s="15"/>
      <c r="B21" s="5" t="s">
        <v>33</v>
      </c>
      <c r="C21" s="9">
        <v>10</v>
      </c>
      <c r="D21" s="11">
        <f t="shared" si="0"/>
        <v>9000</v>
      </c>
      <c r="E21" s="11">
        <f t="shared" si="1"/>
        <v>38150</v>
      </c>
      <c r="F21" s="13">
        <f t="shared" si="2"/>
        <v>47150</v>
      </c>
      <c r="G21" s="7">
        <v>1</v>
      </c>
      <c r="H21" s="6">
        <f t="shared" si="3"/>
        <v>16260</v>
      </c>
    </row>
    <row r="22" spans="1:8" ht="27" customHeight="1">
      <c r="A22" s="15"/>
      <c r="B22" s="5" t="s">
        <v>34</v>
      </c>
      <c r="C22" s="9">
        <v>5</v>
      </c>
      <c r="D22" s="11">
        <f t="shared" si="0"/>
        <v>4500</v>
      </c>
      <c r="E22" s="11">
        <f t="shared" si="1"/>
        <v>19075</v>
      </c>
      <c r="F22" s="13">
        <f t="shared" si="2"/>
        <v>23575</v>
      </c>
      <c r="G22" s="7">
        <v>0</v>
      </c>
      <c r="H22" s="6">
        <f t="shared" si="3"/>
        <v>0</v>
      </c>
    </row>
    <row r="23" spans="1:8" ht="27" customHeight="1">
      <c r="A23" s="15"/>
      <c r="B23" s="5" t="s">
        <v>35</v>
      </c>
      <c r="C23" s="9">
        <v>2</v>
      </c>
      <c r="D23" s="11">
        <f t="shared" si="0"/>
        <v>1800</v>
      </c>
      <c r="E23" s="11">
        <f t="shared" si="1"/>
        <v>7630</v>
      </c>
      <c r="F23" s="13">
        <f t="shared" si="2"/>
        <v>9430</v>
      </c>
      <c r="G23" s="7">
        <v>1</v>
      </c>
      <c r="H23" s="6">
        <f t="shared" si="3"/>
        <v>16260</v>
      </c>
    </row>
    <row r="24" spans="1:8" ht="27" customHeight="1">
      <c r="A24" s="15"/>
      <c r="B24" s="5" t="s">
        <v>36</v>
      </c>
      <c r="C24" s="9">
        <v>5</v>
      </c>
      <c r="D24" s="11">
        <f t="shared" si="0"/>
        <v>4500</v>
      </c>
      <c r="E24" s="11">
        <f t="shared" si="1"/>
        <v>19075</v>
      </c>
      <c r="F24" s="13">
        <f t="shared" si="2"/>
        <v>23575</v>
      </c>
      <c r="G24" s="8">
        <v>2</v>
      </c>
      <c r="H24" s="6">
        <f t="shared" si="3"/>
        <v>32520</v>
      </c>
    </row>
    <row r="25" spans="1:8" ht="27" customHeight="1">
      <c r="A25" s="16"/>
      <c r="B25" s="5" t="s">
        <v>14</v>
      </c>
      <c r="C25" s="9">
        <f aca="true" t="shared" si="6" ref="C25:H25">SUM(C19:C24)</f>
        <v>76</v>
      </c>
      <c r="D25" s="9">
        <f t="shared" si="6"/>
        <v>68400</v>
      </c>
      <c r="E25" s="9">
        <f t="shared" si="6"/>
        <v>289940</v>
      </c>
      <c r="F25" s="9">
        <f t="shared" si="6"/>
        <v>358340</v>
      </c>
      <c r="G25" s="9">
        <f t="shared" si="6"/>
        <v>6</v>
      </c>
      <c r="H25" s="9">
        <f t="shared" si="6"/>
        <v>97560</v>
      </c>
    </row>
    <row r="26" spans="1:8" ht="27" customHeight="1">
      <c r="A26" s="6" t="s">
        <v>8</v>
      </c>
      <c r="B26" s="6" t="s">
        <v>9</v>
      </c>
      <c r="C26" s="9">
        <f aca="true" t="shared" si="7" ref="C26:H26">SUM(C13+C18+C25)</f>
        <v>271</v>
      </c>
      <c r="D26" s="9">
        <f t="shared" si="7"/>
        <v>243900</v>
      </c>
      <c r="E26" s="9">
        <f t="shared" si="7"/>
        <v>1033865</v>
      </c>
      <c r="F26" s="9">
        <f t="shared" si="7"/>
        <v>1277765</v>
      </c>
      <c r="G26" s="9">
        <f t="shared" si="7"/>
        <v>25</v>
      </c>
      <c r="H26" s="9">
        <f t="shared" si="7"/>
        <v>410220</v>
      </c>
    </row>
    <row r="27" spans="1:8" ht="30" customHeight="1">
      <c r="A27" s="17" t="s">
        <v>39</v>
      </c>
      <c r="B27" s="17"/>
      <c r="C27" s="17"/>
      <c r="D27" s="17"/>
      <c r="E27" s="17"/>
      <c r="F27" s="17"/>
      <c r="G27" s="17"/>
      <c r="H27" s="17"/>
    </row>
  </sheetData>
  <mergeCells count="12">
    <mergeCell ref="A6:A12"/>
    <mergeCell ref="A14:A17"/>
    <mergeCell ref="A19:A25"/>
    <mergeCell ref="A27:H27"/>
    <mergeCell ref="A4:B5"/>
    <mergeCell ref="C4:C5"/>
    <mergeCell ref="D4:F4"/>
    <mergeCell ref="G4:H4"/>
    <mergeCell ref="A1:B1"/>
    <mergeCell ref="A2:H2"/>
    <mergeCell ref="A3:C3"/>
    <mergeCell ref="F3:H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2021-12-29T01:38:09Z</dcterms:modified>
  <cp:category/>
  <cp:version/>
  <cp:contentType/>
  <cp:contentStatus/>
</cp:coreProperties>
</file>